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r Lima\Dropbox\LICITAÇÃO\LICITAÇÕES A PARTICIPAR\DEZEMBRO\RDC008.18 - FAC. ODONTOLOGIA UFAM\PROPOSTA\"/>
    </mc:Choice>
  </mc:AlternateContent>
  <xr:revisionPtr revIDLastSave="0" documentId="13_ncr:1_{548B00AF-10F5-403E-BE54-3990B4A6C24F}" xr6:coauthVersionLast="40" xr6:coauthVersionMax="40" xr10:uidLastSave="{00000000-0000-0000-0000-000000000000}"/>
  <bookViews>
    <workbookView xWindow="0" yWindow="0" windowWidth="23040" windowHeight="9048" activeTab="1" xr2:uid="{00000000-000D-0000-FFFF-FFFF00000000}"/>
  </bookViews>
  <sheets>
    <sheet name="sintética" sheetId="2" r:id="rId1"/>
    <sheet name="Analitica" sheetId="3" r:id="rId2"/>
    <sheet name="CRONOGRAMA" sheetId="4" r:id="rId3"/>
    <sheet name="BDI" sheetId="5" r:id="rId4"/>
  </sheets>
  <definedNames>
    <definedName name="_xlnm.Print_Area" localSheetId="1">Analitica!$A$1:$G$3482</definedName>
    <definedName name="_xlnm.Print_Area" localSheetId="3">BDI!$A$1:$E$44</definedName>
    <definedName name="_xlnm.Print_Area" localSheetId="2">CRONOGRAMA!$A$4:$G$57</definedName>
    <definedName name="_xlnm.Print_Area" localSheetId="0">sintética!$A$1:$G$289</definedName>
    <definedName name="_xlnm.Print_Titles" localSheetId="1">Analitica!$1:$7</definedName>
    <definedName name="_xlnm.Print_Titles" localSheetId="0">sintética!$1:$8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14" i="3" l="1"/>
  <c r="G52" i="3" l="1"/>
  <c r="G3462" i="3"/>
  <c r="G3461" i="3"/>
  <c r="G3447" i="3"/>
  <c r="G3446" i="3"/>
  <c r="G3432" i="3"/>
  <c r="G3431" i="3"/>
  <c r="G3417" i="3"/>
  <c r="G3416" i="3"/>
  <c r="G3402" i="3"/>
  <c r="G3401" i="3"/>
  <c r="G3404" i="3" s="1"/>
  <c r="G3400" i="3"/>
  <c r="G3380" i="3"/>
  <c r="G3379" i="3"/>
  <c r="G3366" i="3"/>
  <c r="G3365" i="3"/>
  <c r="G3346" i="3"/>
  <c r="G3345" i="3"/>
  <c r="G3327" i="3"/>
  <c r="G3326" i="3"/>
  <c r="G3314" i="3"/>
  <c r="G3313" i="3"/>
  <c r="G3299" i="3"/>
  <c r="G3298" i="3"/>
  <c r="G3284" i="3"/>
  <c r="G3283" i="3"/>
  <c r="G3268" i="3"/>
  <c r="G3267" i="3"/>
  <c r="G3252" i="3"/>
  <c r="G3251" i="3"/>
  <c r="G3236" i="3"/>
  <c r="G3235" i="3"/>
  <c r="G3220" i="3"/>
  <c r="G3219" i="3"/>
  <c r="G3206" i="3"/>
  <c r="G3205" i="3"/>
  <c r="G3192" i="3"/>
  <c r="G3191" i="3"/>
  <c r="G3178" i="3"/>
  <c r="G3177" i="3"/>
  <c r="G3179" i="3" s="1"/>
  <c r="G3164" i="3"/>
  <c r="G3163" i="3"/>
  <c r="G3148" i="3"/>
  <c r="G3147" i="3"/>
  <c r="G3132" i="3"/>
  <c r="G3131" i="3"/>
  <c r="G3117" i="3"/>
  <c r="G3116" i="3"/>
  <c r="G3102" i="3"/>
  <c r="G3101" i="3"/>
  <c r="G3087" i="3"/>
  <c r="G3086" i="3"/>
  <c r="G3088" i="3" s="1"/>
  <c r="G3071" i="3"/>
  <c r="G3070" i="3"/>
  <c r="G3051" i="3"/>
  <c r="G3050" i="3"/>
  <c r="G3035" i="3"/>
  <c r="G3034" i="3"/>
  <c r="G3019" i="3"/>
  <c r="G3018" i="3"/>
  <c r="G3004" i="3"/>
  <c r="G3003" i="3"/>
  <c r="G2989" i="3"/>
  <c r="G2988" i="3"/>
  <c r="G2973" i="3"/>
  <c r="G2972" i="3"/>
  <c r="G2949" i="3"/>
  <c r="G2948" i="3"/>
  <c r="G2932" i="3"/>
  <c r="G2931" i="3"/>
  <c r="G2914" i="3"/>
  <c r="G2913" i="3"/>
  <c r="G2894" i="3"/>
  <c r="G2893" i="3"/>
  <c r="G2880" i="3"/>
  <c r="G2879" i="3"/>
  <c r="G2866" i="3"/>
  <c r="G2865" i="3"/>
  <c r="G2850" i="3"/>
  <c r="G2849" i="3"/>
  <c r="G2830" i="3"/>
  <c r="G2829" i="3"/>
  <c r="G2812" i="3"/>
  <c r="G2811" i="3"/>
  <c r="G2796" i="3"/>
  <c r="G2795" i="3"/>
  <c r="G2780" i="3"/>
  <c r="G2779" i="3"/>
  <c r="G2764" i="3"/>
  <c r="G2763" i="3"/>
  <c r="G2749" i="3"/>
  <c r="G2748" i="3"/>
  <c r="G2733" i="3"/>
  <c r="G2732" i="3"/>
  <c r="G2719" i="3"/>
  <c r="G2718" i="3"/>
  <c r="G2705" i="3"/>
  <c r="G2704" i="3"/>
  <c r="G2685" i="3"/>
  <c r="G2684" i="3"/>
  <c r="G2671" i="3"/>
  <c r="G2670" i="3"/>
  <c r="G2656" i="3"/>
  <c r="G2655" i="3"/>
  <c r="G2639" i="3"/>
  <c r="G2638" i="3"/>
  <c r="G2623" i="3"/>
  <c r="G2622" i="3"/>
  <c r="G2607" i="3"/>
  <c r="G2606" i="3"/>
  <c r="G2592" i="3"/>
  <c r="G2591" i="3"/>
  <c r="G2577" i="3"/>
  <c r="G2576" i="3"/>
  <c r="G2561" i="3"/>
  <c r="G2560" i="3"/>
  <c r="G2539" i="3"/>
  <c r="G2538" i="3"/>
  <c r="G2522" i="3"/>
  <c r="G2521" i="3"/>
  <c r="G2504" i="3"/>
  <c r="G2503" i="3"/>
  <c r="G2486" i="3"/>
  <c r="G2485" i="3"/>
  <c r="G2466" i="3"/>
  <c r="G2465" i="3"/>
  <c r="G2451" i="3"/>
  <c r="G2450" i="3"/>
  <c r="G2437" i="3"/>
  <c r="G2436" i="3"/>
  <c r="G2423" i="3"/>
  <c r="G2422" i="3"/>
  <c r="G2409" i="3"/>
  <c r="G2408" i="3"/>
  <c r="G2395" i="3"/>
  <c r="G2394" i="3"/>
  <c r="G2380" i="3"/>
  <c r="G2379" i="3"/>
  <c r="G2364" i="3"/>
  <c r="G2363" i="3"/>
  <c r="G2348" i="3"/>
  <c r="G2347" i="3"/>
  <c r="G2333" i="3"/>
  <c r="G2332" i="3"/>
  <c r="G2318" i="3"/>
  <c r="G2317" i="3"/>
  <c r="G2302" i="3"/>
  <c r="G2301" i="3"/>
  <c r="G2279" i="3"/>
  <c r="G2278" i="3"/>
  <c r="G2263" i="3"/>
  <c r="G2262" i="3"/>
  <c r="G2241" i="3"/>
  <c r="G2240" i="3"/>
  <c r="G2224" i="3"/>
  <c r="G2223" i="3"/>
  <c r="G2207" i="3"/>
  <c r="G2209" i="3" s="1"/>
  <c r="G2206" i="3"/>
  <c r="G2205" i="3"/>
  <c r="G2188" i="3"/>
  <c r="G2187" i="3"/>
  <c r="G2168" i="3"/>
  <c r="G2167" i="3"/>
  <c r="G2153" i="3"/>
  <c r="G2152" i="3"/>
  <c r="G2139" i="3"/>
  <c r="G2138" i="3"/>
  <c r="G2125" i="3"/>
  <c r="G2124" i="3"/>
  <c r="G2111" i="3"/>
  <c r="G2110" i="3"/>
  <c r="G2097" i="3"/>
  <c r="G2096" i="3"/>
  <c r="G2082" i="3"/>
  <c r="G2081" i="3"/>
  <c r="G2066" i="3"/>
  <c r="G2065" i="3"/>
  <c r="G2049" i="3"/>
  <c r="G2048" i="3"/>
  <c r="G2032" i="3"/>
  <c r="G2031" i="3"/>
  <c r="G2016" i="3"/>
  <c r="G2015" i="3"/>
  <c r="G1999" i="3"/>
  <c r="G1998" i="3"/>
  <c r="G2000" i="3" s="1"/>
  <c r="G1983" i="3"/>
  <c r="G1982" i="3"/>
  <c r="G1968" i="3"/>
  <c r="G1967" i="3"/>
  <c r="G1953" i="3"/>
  <c r="G1952" i="3"/>
  <c r="G1938" i="3"/>
  <c r="G1937" i="3"/>
  <c r="G1920" i="3"/>
  <c r="G1919" i="3"/>
  <c r="G1905" i="3"/>
  <c r="G1906" i="3" s="1"/>
  <c r="G1908" i="3" s="1"/>
  <c r="G1904" i="3"/>
  <c r="G1885" i="3"/>
  <c r="G1884" i="3"/>
  <c r="G1869" i="3"/>
  <c r="G1868" i="3"/>
  <c r="G1853" i="3"/>
  <c r="G1852" i="3"/>
  <c r="G1838" i="3"/>
  <c r="G1837" i="3"/>
  <c r="G1823" i="3"/>
  <c r="G1822" i="3"/>
  <c r="G1808" i="3"/>
  <c r="G1807" i="3"/>
  <c r="G1793" i="3"/>
  <c r="G1792" i="3"/>
  <c r="G1776" i="3"/>
  <c r="G1775" i="3"/>
  <c r="G1761" i="3"/>
  <c r="G1760" i="3"/>
  <c r="G1744" i="3"/>
  <c r="G1728" i="3"/>
  <c r="G1727" i="3"/>
  <c r="G1710" i="3"/>
  <c r="G1709" i="3"/>
  <c r="G1692" i="3"/>
  <c r="G1691" i="3"/>
  <c r="G1672" i="3"/>
  <c r="G1671" i="3"/>
  <c r="G1658" i="3"/>
  <c r="G1657" i="3"/>
  <c r="G1643" i="3"/>
  <c r="G1642" i="3"/>
  <c r="G1629" i="3"/>
  <c r="G1628" i="3"/>
  <c r="G1615" i="3"/>
  <c r="G1614" i="3"/>
  <c r="G1601" i="3"/>
  <c r="G1600" i="3"/>
  <c r="G1587" i="3"/>
  <c r="G1586" i="3"/>
  <c r="G1572" i="3"/>
  <c r="G1571" i="3"/>
  <c r="G1556" i="3"/>
  <c r="G1555" i="3"/>
  <c r="G1539" i="3"/>
  <c r="G1538" i="3"/>
  <c r="G1522" i="3"/>
  <c r="G1521" i="3"/>
  <c r="G1506" i="3"/>
  <c r="G1505" i="3"/>
  <c r="G1489" i="3"/>
  <c r="G1488" i="3"/>
  <c r="G1473" i="3"/>
  <c r="G1472" i="3"/>
  <c r="G1458" i="3"/>
  <c r="G1457" i="3"/>
  <c r="G1443" i="3"/>
  <c r="G1444" i="3" s="1"/>
  <c r="G1446" i="3" s="1"/>
  <c r="G1442" i="3"/>
  <c r="G1428" i="3"/>
  <c r="G1429" i="3" s="1"/>
  <c r="G1431" i="3" s="1"/>
  <c r="G1427" i="3"/>
  <c r="G1410" i="3"/>
  <c r="G1409" i="3"/>
  <c r="G1395" i="3"/>
  <c r="G1394" i="3"/>
  <c r="G1375" i="3"/>
  <c r="G1374" i="3"/>
  <c r="G1359" i="3"/>
  <c r="G1358" i="3"/>
  <c r="G1343" i="3"/>
  <c r="G1342" i="3"/>
  <c r="G1328" i="3"/>
  <c r="G1327" i="3"/>
  <c r="G1313" i="3"/>
  <c r="G1312" i="3"/>
  <c r="G1298" i="3"/>
  <c r="G1297" i="3"/>
  <c r="G1283" i="3"/>
  <c r="G1282" i="3"/>
  <c r="G1266" i="3"/>
  <c r="G1265" i="3"/>
  <c r="G1251" i="3"/>
  <c r="G1250" i="3"/>
  <c r="G1235" i="3"/>
  <c r="G1234" i="3"/>
  <c r="G1222" i="3"/>
  <c r="G1221" i="3"/>
  <c r="G1205" i="3"/>
  <c r="G1204" i="3"/>
  <c r="G1187" i="3"/>
  <c r="G1186" i="3"/>
  <c r="G1169" i="3"/>
  <c r="G1168" i="3"/>
  <c r="G1149" i="3"/>
  <c r="G1148" i="3"/>
  <c r="G1135" i="3"/>
  <c r="G1134" i="3"/>
  <c r="G1120" i="3"/>
  <c r="G1119" i="3"/>
  <c r="G1121" i="3" s="1"/>
  <c r="G1123" i="3" s="1"/>
  <c r="G1106" i="3"/>
  <c r="G1105" i="3"/>
  <c r="G1092" i="3"/>
  <c r="G1091" i="3"/>
  <c r="G1078" i="3"/>
  <c r="G1077" i="3"/>
  <c r="G1063" i="3"/>
  <c r="G1062" i="3"/>
  <c r="G1047" i="3"/>
  <c r="G1046" i="3"/>
  <c r="G1030" i="3"/>
  <c r="G1029" i="3"/>
  <c r="G1013" i="3"/>
  <c r="G1012" i="3"/>
  <c r="G997" i="3"/>
  <c r="G996" i="3"/>
  <c r="G980" i="3"/>
  <c r="G979" i="3"/>
  <c r="G964" i="3"/>
  <c r="G963" i="3"/>
  <c r="G949" i="3"/>
  <c r="G948" i="3"/>
  <c r="G934" i="3"/>
  <c r="G933" i="3"/>
  <c r="G919" i="3"/>
  <c r="G918" i="3"/>
  <c r="G901" i="3"/>
  <c r="G900" i="3"/>
  <c r="G886" i="3"/>
  <c r="G885" i="3"/>
  <c r="G866" i="3"/>
  <c r="G865" i="3"/>
  <c r="G850" i="3"/>
  <c r="G849" i="3"/>
  <c r="G834" i="3"/>
  <c r="G833" i="3"/>
  <c r="G819" i="3"/>
  <c r="G818" i="3"/>
  <c r="G804" i="3"/>
  <c r="G803" i="3"/>
  <c r="G789" i="3"/>
  <c r="G788" i="3"/>
  <c r="G774" i="3"/>
  <c r="G773" i="3"/>
  <c r="G757" i="3"/>
  <c r="G756" i="3"/>
  <c r="G741" i="3"/>
  <c r="G740" i="3"/>
  <c r="G724" i="3"/>
  <c r="G723" i="3"/>
  <c r="G706" i="3"/>
  <c r="G705" i="3"/>
  <c r="G688" i="3"/>
  <c r="G687" i="3"/>
  <c r="G668" i="3"/>
  <c r="G667" i="3"/>
  <c r="G654" i="3"/>
  <c r="G653" i="3"/>
  <c r="G639" i="3"/>
  <c r="G638" i="3"/>
  <c r="G625" i="3"/>
  <c r="G624" i="3"/>
  <c r="G611" i="3"/>
  <c r="G610" i="3"/>
  <c r="G597" i="3"/>
  <c r="G596" i="3"/>
  <c r="G582" i="3"/>
  <c r="G581" i="3"/>
  <c r="G566" i="3"/>
  <c r="G565" i="3"/>
  <c r="G549" i="3"/>
  <c r="G548" i="3"/>
  <c r="G532" i="3"/>
  <c r="G531" i="3"/>
  <c r="G516" i="3"/>
  <c r="G515" i="3"/>
  <c r="G499" i="3"/>
  <c r="G498" i="3"/>
  <c r="G500" i="3" s="1"/>
  <c r="G484" i="3"/>
  <c r="G486" i="3" s="1"/>
  <c r="G483" i="3"/>
  <c r="G482" i="3"/>
  <c r="G468" i="3"/>
  <c r="G467" i="3"/>
  <c r="G453" i="3"/>
  <c r="G452" i="3"/>
  <c r="G438" i="3"/>
  <c r="G437" i="3"/>
  <c r="G420" i="3"/>
  <c r="G419" i="3"/>
  <c r="G405" i="3"/>
  <c r="G404" i="3"/>
  <c r="G385" i="3"/>
  <c r="G384" i="3"/>
  <c r="G369" i="3"/>
  <c r="G368" i="3"/>
  <c r="G354" i="3"/>
  <c r="G353" i="3"/>
  <c r="G352" i="3"/>
  <c r="G338" i="3"/>
  <c r="G337" i="3"/>
  <c r="G323" i="3"/>
  <c r="G322" i="3"/>
  <c r="G308" i="3"/>
  <c r="G307" i="3"/>
  <c r="G293" i="3"/>
  <c r="G292" i="3"/>
  <c r="G276" i="3"/>
  <c r="G275" i="3"/>
  <c r="G261" i="3"/>
  <c r="G260" i="3"/>
  <c r="G246" i="3"/>
  <c r="G245" i="3"/>
  <c r="G231" i="3"/>
  <c r="G230" i="3"/>
  <c r="G232" i="3" s="1"/>
  <c r="G212" i="3"/>
  <c r="G211" i="3"/>
  <c r="G213" i="3" s="1"/>
  <c r="G215" i="3" s="1"/>
  <c r="G186" i="3"/>
  <c r="G185" i="3"/>
  <c r="G173" i="3"/>
  <c r="G172" i="3"/>
  <c r="G156" i="3"/>
  <c r="G155" i="3"/>
  <c r="G138" i="3"/>
  <c r="G137" i="3"/>
  <c r="G16" i="3"/>
  <c r="G15" i="3"/>
  <c r="G3458" i="3"/>
  <c r="G3457" i="3"/>
  <c r="G3443" i="3"/>
  <c r="G3442" i="3"/>
  <c r="G3441" i="3"/>
  <c r="G3428" i="3"/>
  <c r="G3427" i="3"/>
  <c r="G3426" i="3"/>
  <c r="G3413" i="3"/>
  <c r="G3412" i="3"/>
  <c r="G3411" i="3"/>
  <c r="G3410" i="3"/>
  <c r="G3397" i="3"/>
  <c r="G3396" i="3"/>
  <c r="G3395" i="3"/>
  <c r="G3394" i="3"/>
  <c r="G3393" i="3"/>
  <c r="G3392" i="3"/>
  <c r="G3391" i="3"/>
  <c r="G3390" i="3"/>
  <c r="G3376" i="3"/>
  <c r="G3375" i="3"/>
  <c r="G3362" i="3"/>
  <c r="G3361" i="3"/>
  <c r="G3360" i="3"/>
  <c r="G3359" i="3"/>
  <c r="G3358" i="3"/>
  <c r="G3357" i="3"/>
  <c r="G3356" i="3"/>
  <c r="G3355" i="3"/>
  <c r="G3342" i="3"/>
  <c r="G3341" i="3"/>
  <c r="G3340" i="3"/>
  <c r="G3339" i="3"/>
  <c r="G3338" i="3"/>
  <c r="G3337" i="3"/>
  <c r="G3336" i="3"/>
  <c r="G3323" i="3"/>
  <c r="G3310" i="3"/>
  <c r="G3309" i="3"/>
  <c r="G3295" i="3"/>
  <c r="G3294" i="3"/>
  <c r="G3293" i="3"/>
  <c r="G3280" i="3"/>
  <c r="G3279" i="3"/>
  <c r="G3278" i="3"/>
  <c r="G3277" i="3"/>
  <c r="G3264" i="3"/>
  <c r="G3263" i="3"/>
  <c r="G3262" i="3"/>
  <c r="G3261" i="3"/>
  <c r="G3248" i="3"/>
  <c r="G3247" i="3"/>
  <c r="G3246" i="3"/>
  <c r="G3245" i="3"/>
  <c r="G3232" i="3"/>
  <c r="G3231" i="3"/>
  <c r="G3230" i="3"/>
  <c r="G3229" i="3"/>
  <c r="G3216" i="3"/>
  <c r="G3215" i="3"/>
  <c r="G3202" i="3"/>
  <c r="G3201" i="3"/>
  <c r="G3188" i="3"/>
  <c r="G3187" i="3"/>
  <c r="G3174" i="3"/>
  <c r="G3173" i="3"/>
  <c r="G3144" i="3"/>
  <c r="G3143" i="3"/>
  <c r="G3142" i="3"/>
  <c r="G3141" i="3"/>
  <c r="G3128" i="3"/>
  <c r="G3127" i="3"/>
  <c r="G3126" i="3"/>
  <c r="G3113" i="3"/>
  <c r="G3112" i="3"/>
  <c r="G3111" i="3"/>
  <c r="G3098" i="3"/>
  <c r="G3097" i="3"/>
  <c r="G3096" i="3"/>
  <c r="G3083" i="3"/>
  <c r="G3082" i="3"/>
  <c r="G3081" i="3"/>
  <c r="G3067" i="3"/>
  <c r="G3066" i="3"/>
  <c r="G3065" i="3"/>
  <c r="G3064" i="3"/>
  <c r="G3063" i="3"/>
  <c r="G3062" i="3"/>
  <c r="G3061" i="3"/>
  <c r="G3047" i="3"/>
  <c r="G3046" i="3"/>
  <c r="G3045" i="3"/>
  <c r="G3044" i="3"/>
  <c r="G3031" i="3"/>
  <c r="G3030" i="3"/>
  <c r="G3029" i="3"/>
  <c r="G3028" i="3"/>
  <c r="G3015" i="3"/>
  <c r="G3014" i="3"/>
  <c r="G3013" i="3"/>
  <c r="G3000" i="3"/>
  <c r="G2999" i="3"/>
  <c r="G2998" i="3"/>
  <c r="G2985" i="3"/>
  <c r="G2984" i="3"/>
  <c r="G2983" i="3"/>
  <c r="G2969" i="3"/>
  <c r="G2968" i="3"/>
  <c r="G2967" i="3"/>
  <c r="G2966" i="3"/>
  <c r="G2965" i="3"/>
  <c r="G2964" i="3"/>
  <c r="G2963" i="3"/>
  <c r="G2962" i="3"/>
  <c r="G2961" i="3"/>
  <c r="G2960" i="3"/>
  <c r="G2959" i="3"/>
  <c r="G2945" i="3"/>
  <c r="G2944" i="3"/>
  <c r="G2943" i="3"/>
  <c r="G2942" i="3"/>
  <c r="G2941" i="3"/>
  <c r="G2928" i="3"/>
  <c r="G2927" i="3"/>
  <c r="G2926" i="3"/>
  <c r="G2925" i="3"/>
  <c r="G2924" i="3"/>
  <c r="G2910" i="3"/>
  <c r="G2909" i="3"/>
  <c r="G2908" i="3"/>
  <c r="G2907" i="3"/>
  <c r="G2906" i="3"/>
  <c r="G2905" i="3"/>
  <c r="G2904" i="3"/>
  <c r="G2890" i="3"/>
  <c r="G2889" i="3"/>
  <c r="G2876" i="3"/>
  <c r="G2875" i="3"/>
  <c r="G2862" i="3"/>
  <c r="G2861" i="3"/>
  <c r="G2846" i="3"/>
  <c r="G2845" i="3"/>
  <c r="G2844" i="3"/>
  <c r="G2843" i="3"/>
  <c r="G2842" i="3"/>
  <c r="G2841" i="3"/>
  <c r="G2840" i="3"/>
  <c r="G2826" i="3"/>
  <c r="G2825" i="3"/>
  <c r="G2824" i="3"/>
  <c r="G2823" i="3"/>
  <c r="G2822" i="3"/>
  <c r="G2808" i="3"/>
  <c r="G2807" i="3"/>
  <c r="G2792" i="3"/>
  <c r="G2791" i="3"/>
  <c r="G2790" i="3"/>
  <c r="G2789" i="3"/>
  <c r="G2776" i="3"/>
  <c r="G2775" i="3"/>
  <c r="G2774" i="3"/>
  <c r="G2773" i="3"/>
  <c r="G2760" i="3"/>
  <c r="G2759" i="3"/>
  <c r="G2758" i="3"/>
  <c r="G2745" i="3"/>
  <c r="G2744" i="3"/>
  <c r="G2743" i="3"/>
  <c r="G2715" i="3"/>
  <c r="G2701" i="3"/>
  <c r="G2700" i="3"/>
  <c r="G2699" i="3"/>
  <c r="G2698" i="3"/>
  <c r="G2697" i="3"/>
  <c r="G2696" i="3"/>
  <c r="G2695" i="3"/>
  <c r="G2681" i="3"/>
  <c r="G2680" i="3"/>
  <c r="G2667" i="3"/>
  <c r="G2652" i="3"/>
  <c r="G2651" i="3"/>
  <c r="G2650" i="3"/>
  <c r="G2649" i="3"/>
  <c r="G2635" i="3"/>
  <c r="G2634" i="3"/>
  <c r="G2633" i="3"/>
  <c r="G2632" i="3"/>
  <c r="G2619" i="3"/>
  <c r="G2618" i="3"/>
  <c r="G2617" i="3"/>
  <c r="G2616" i="3"/>
  <c r="G2603" i="3"/>
  <c r="G2602" i="3"/>
  <c r="G2601" i="3"/>
  <c r="G2588" i="3"/>
  <c r="G2587" i="3"/>
  <c r="G2586" i="3"/>
  <c r="G2573" i="3"/>
  <c r="G2572" i="3"/>
  <c r="G2571" i="3"/>
  <c r="G2557" i="3"/>
  <c r="G2556" i="3"/>
  <c r="G2555" i="3"/>
  <c r="G2554" i="3"/>
  <c r="G2553" i="3"/>
  <c r="G2552" i="3"/>
  <c r="G2551" i="3"/>
  <c r="G2550" i="3"/>
  <c r="G2549" i="3"/>
  <c r="G2548" i="3"/>
  <c r="G2535" i="3"/>
  <c r="G2534" i="3"/>
  <c r="G2533" i="3"/>
  <c r="G2532" i="3"/>
  <c r="G2531" i="3"/>
  <c r="G2518" i="3"/>
  <c r="G2517" i="3"/>
  <c r="G2516" i="3"/>
  <c r="G2515" i="3"/>
  <c r="G2514" i="3"/>
  <c r="G2513" i="3"/>
  <c r="G2500" i="3"/>
  <c r="G2499" i="3"/>
  <c r="G2498" i="3"/>
  <c r="G2497" i="3"/>
  <c r="G2496" i="3"/>
  <c r="G2482" i="3"/>
  <c r="G2481" i="3"/>
  <c r="G2480" i="3"/>
  <c r="G2479" i="3"/>
  <c r="G2478" i="3"/>
  <c r="G2477" i="3"/>
  <c r="G2476" i="3"/>
  <c r="G2462" i="3"/>
  <c r="G2461" i="3"/>
  <c r="G2460" i="3"/>
  <c r="G2447" i="3"/>
  <c r="G2446" i="3"/>
  <c r="G2433" i="3"/>
  <c r="G2432" i="3"/>
  <c r="G2419" i="3"/>
  <c r="G2418" i="3"/>
  <c r="G2405" i="3"/>
  <c r="G2404" i="3"/>
  <c r="G2391" i="3"/>
  <c r="G2376" i="3"/>
  <c r="G2375" i="3"/>
  <c r="G2374" i="3"/>
  <c r="G2373" i="3"/>
  <c r="G2360" i="3"/>
  <c r="G2359" i="3"/>
  <c r="G2358" i="3"/>
  <c r="G2357" i="3"/>
  <c r="G2344" i="3"/>
  <c r="G2343" i="3"/>
  <c r="G2342" i="3"/>
  <c r="G2329" i="3"/>
  <c r="G2328" i="3"/>
  <c r="G2327" i="3"/>
  <c r="G2314" i="3"/>
  <c r="G2313" i="3"/>
  <c r="G2312" i="3"/>
  <c r="G2298" i="3"/>
  <c r="G2297" i="3"/>
  <c r="G2296" i="3"/>
  <c r="G2295" i="3"/>
  <c r="G2294" i="3"/>
  <c r="G2293" i="3"/>
  <c r="G2292" i="3"/>
  <c r="G2291" i="3"/>
  <c r="G2290" i="3"/>
  <c r="G2289" i="3"/>
  <c r="G2288" i="3"/>
  <c r="G2275" i="3"/>
  <c r="G2274" i="3"/>
  <c r="G2273" i="3"/>
  <c r="G2259" i="3"/>
  <c r="G2258" i="3"/>
  <c r="G2257" i="3"/>
  <c r="G2256" i="3"/>
  <c r="G2255" i="3"/>
  <c r="G2254" i="3"/>
  <c r="G2253" i="3"/>
  <c r="G2252" i="3"/>
  <c r="G2251" i="3"/>
  <c r="G2250" i="3"/>
  <c r="G2237" i="3"/>
  <c r="G2236" i="3"/>
  <c r="G2235" i="3"/>
  <c r="G2234" i="3"/>
  <c r="G2233" i="3"/>
  <c r="G2220" i="3"/>
  <c r="G2219" i="3"/>
  <c r="G2218" i="3"/>
  <c r="G2217" i="3"/>
  <c r="G2216" i="3"/>
  <c r="G2215" i="3"/>
  <c r="G2202" i="3"/>
  <c r="G2201" i="3"/>
  <c r="G2200" i="3"/>
  <c r="G2199" i="3"/>
  <c r="G2198" i="3"/>
  <c r="G2184" i="3"/>
  <c r="G2183" i="3"/>
  <c r="G2182" i="3"/>
  <c r="G2181" i="3"/>
  <c r="G2180" i="3"/>
  <c r="G2179" i="3"/>
  <c r="G2178" i="3"/>
  <c r="G2164" i="3"/>
  <c r="G2163" i="3"/>
  <c r="G2162" i="3"/>
  <c r="G2149" i="3"/>
  <c r="G2148" i="3"/>
  <c r="G2135" i="3"/>
  <c r="G2134" i="3"/>
  <c r="G2121" i="3"/>
  <c r="G2120" i="3"/>
  <c r="G2107" i="3"/>
  <c r="G2106" i="3"/>
  <c r="G2093" i="3"/>
  <c r="G2078" i="3"/>
  <c r="G2077" i="3"/>
  <c r="G2076" i="3"/>
  <c r="G2075" i="3"/>
  <c r="G2062" i="3"/>
  <c r="G2061" i="3"/>
  <c r="G2060" i="3"/>
  <c r="G2059" i="3"/>
  <c r="G2058" i="3"/>
  <c r="G2045" i="3"/>
  <c r="G2044" i="3"/>
  <c r="G2043" i="3"/>
  <c r="G2042" i="3"/>
  <c r="G2041" i="3"/>
  <c r="G2028" i="3"/>
  <c r="G2027" i="3"/>
  <c r="G2026" i="3"/>
  <c r="G2012" i="3"/>
  <c r="G2011" i="3"/>
  <c r="G2010" i="3"/>
  <c r="G2009" i="3"/>
  <c r="G2008" i="3"/>
  <c r="G1995" i="3"/>
  <c r="G1994" i="3"/>
  <c r="G1993" i="3"/>
  <c r="G1992" i="3"/>
  <c r="G1979" i="3"/>
  <c r="G1978" i="3"/>
  <c r="G1977" i="3"/>
  <c r="G1964" i="3"/>
  <c r="G1963" i="3"/>
  <c r="G1962" i="3"/>
  <c r="G1949" i="3"/>
  <c r="G1948" i="3"/>
  <c r="G1947" i="3"/>
  <c r="G1934" i="3"/>
  <c r="G1933" i="3"/>
  <c r="G1932" i="3"/>
  <c r="G1931" i="3"/>
  <c r="G1930" i="3"/>
  <c r="G1929" i="3"/>
  <c r="G1916" i="3"/>
  <c r="G1915" i="3"/>
  <c r="G1914" i="3"/>
  <c r="G1901" i="3"/>
  <c r="G1900" i="3"/>
  <c r="G1899" i="3"/>
  <c r="G1898" i="3"/>
  <c r="G1897" i="3"/>
  <c r="G1896" i="3"/>
  <c r="G1895" i="3"/>
  <c r="G1881" i="3"/>
  <c r="G1880" i="3"/>
  <c r="G1879" i="3"/>
  <c r="G1878" i="3"/>
  <c r="G1865" i="3"/>
  <c r="G1864" i="3"/>
  <c r="G1863" i="3"/>
  <c r="G1862" i="3"/>
  <c r="G1849" i="3"/>
  <c r="G1848" i="3"/>
  <c r="G1847" i="3"/>
  <c r="G1834" i="3"/>
  <c r="G1833" i="3"/>
  <c r="G1832" i="3"/>
  <c r="G1819" i="3"/>
  <c r="G1818" i="3"/>
  <c r="G1817" i="3"/>
  <c r="G1804" i="3"/>
  <c r="G1803" i="3"/>
  <c r="G1802" i="3"/>
  <c r="G1789" i="3"/>
  <c r="G1788" i="3"/>
  <c r="G1787" i="3"/>
  <c r="G1786" i="3"/>
  <c r="G1772" i="3"/>
  <c r="G1771" i="3"/>
  <c r="G1770" i="3"/>
  <c r="G1757" i="3"/>
  <c r="G1756" i="3"/>
  <c r="G1755" i="3"/>
  <c r="G1741" i="3"/>
  <c r="G1740" i="3"/>
  <c r="G1739" i="3"/>
  <c r="G1738" i="3"/>
  <c r="G1737" i="3"/>
  <c r="G1724" i="3"/>
  <c r="G1723" i="3"/>
  <c r="G1722" i="3"/>
  <c r="G1721" i="3"/>
  <c r="G1720" i="3"/>
  <c r="G1719" i="3"/>
  <c r="G1706" i="3"/>
  <c r="G1705" i="3"/>
  <c r="G1704" i="3"/>
  <c r="G1703" i="3"/>
  <c r="G1702" i="3"/>
  <c r="G1688" i="3"/>
  <c r="G1687" i="3"/>
  <c r="G1686" i="3"/>
  <c r="G1685" i="3"/>
  <c r="G1684" i="3"/>
  <c r="G1683" i="3"/>
  <c r="G1682" i="3"/>
  <c r="G1668" i="3"/>
  <c r="G1667" i="3"/>
  <c r="G1654" i="3"/>
  <c r="G1653" i="3"/>
  <c r="G1652" i="3"/>
  <c r="G1639" i="3"/>
  <c r="G1638" i="3"/>
  <c r="G1625" i="3"/>
  <c r="G1624" i="3"/>
  <c r="G1611" i="3"/>
  <c r="G1610" i="3"/>
  <c r="G1597" i="3"/>
  <c r="G1596" i="3"/>
  <c r="G1583" i="3"/>
  <c r="G1568" i="3"/>
  <c r="G1567" i="3"/>
  <c r="G1566" i="3"/>
  <c r="G1565" i="3"/>
  <c r="G1552" i="3"/>
  <c r="G1551" i="3"/>
  <c r="G1550" i="3"/>
  <c r="G1549" i="3"/>
  <c r="G1548" i="3"/>
  <c r="G1535" i="3"/>
  <c r="G1534" i="3"/>
  <c r="G1533" i="3"/>
  <c r="G1532" i="3"/>
  <c r="G1531" i="3"/>
  <c r="G1518" i="3"/>
  <c r="G1517" i="3"/>
  <c r="G1516" i="3"/>
  <c r="G1502" i="3"/>
  <c r="G1501" i="3"/>
  <c r="G1500" i="3"/>
  <c r="G1499" i="3"/>
  <c r="G1498" i="3"/>
  <c r="G1485" i="3"/>
  <c r="G1484" i="3"/>
  <c r="G1483" i="3"/>
  <c r="G1482" i="3"/>
  <c r="G1469" i="3"/>
  <c r="G1468" i="3"/>
  <c r="G1467" i="3"/>
  <c r="G1454" i="3"/>
  <c r="G1453" i="3"/>
  <c r="G1452" i="3"/>
  <c r="G1439" i="3"/>
  <c r="G1438" i="3"/>
  <c r="G1437" i="3"/>
  <c r="G1424" i="3"/>
  <c r="G1423" i="3"/>
  <c r="G1422" i="3"/>
  <c r="G1421" i="3"/>
  <c r="G1420" i="3"/>
  <c r="G1419" i="3"/>
  <c r="G1406" i="3"/>
  <c r="G1405" i="3"/>
  <c r="G1404" i="3"/>
  <c r="G1391" i="3"/>
  <c r="G1390" i="3"/>
  <c r="G1389" i="3"/>
  <c r="G1388" i="3"/>
  <c r="G1387" i="3"/>
  <c r="G1386" i="3"/>
  <c r="G1385" i="3"/>
  <c r="G1371" i="3"/>
  <c r="G1370" i="3"/>
  <c r="G1369" i="3"/>
  <c r="G1368" i="3"/>
  <c r="G1355" i="3"/>
  <c r="G1354" i="3"/>
  <c r="G1353" i="3"/>
  <c r="G1352" i="3"/>
  <c r="G1339" i="3"/>
  <c r="G1338" i="3"/>
  <c r="G1337" i="3"/>
  <c r="G1324" i="3"/>
  <c r="G1323" i="3"/>
  <c r="G1322" i="3"/>
  <c r="G1309" i="3"/>
  <c r="G1308" i="3"/>
  <c r="G1307" i="3"/>
  <c r="G1294" i="3"/>
  <c r="G1293" i="3"/>
  <c r="G1292" i="3"/>
  <c r="G1279" i="3"/>
  <c r="G1278" i="3"/>
  <c r="G1277" i="3"/>
  <c r="G1276" i="3"/>
  <c r="G1262" i="3"/>
  <c r="G1261" i="3"/>
  <c r="G1260" i="3"/>
  <c r="G1247" i="3"/>
  <c r="G1246" i="3"/>
  <c r="G1245" i="3"/>
  <c r="G1231" i="3"/>
  <c r="G1218" i="3"/>
  <c r="G1217" i="3"/>
  <c r="G1216" i="3"/>
  <c r="G1215" i="3"/>
  <c r="G1201" i="3"/>
  <c r="G1200" i="3"/>
  <c r="G1199" i="3"/>
  <c r="G1198" i="3"/>
  <c r="G1197" i="3"/>
  <c r="G1196" i="3"/>
  <c r="G1183" i="3"/>
  <c r="G1182" i="3"/>
  <c r="G1181" i="3"/>
  <c r="G1180" i="3"/>
  <c r="G1179" i="3"/>
  <c r="G1165" i="3"/>
  <c r="G1164" i="3"/>
  <c r="G1163" i="3"/>
  <c r="G1162" i="3"/>
  <c r="G1161" i="3"/>
  <c r="G1160" i="3"/>
  <c r="G1159" i="3"/>
  <c r="G1145" i="3"/>
  <c r="G1144" i="3"/>
  <c r="G1131" i="3"/>
  <c r="G1130" i="3"/>
  <c r="G1129" i="3"/>
  <c r="G1116" i="3"/>
  <c r="G1115" i="3"/>
  <c r="G1102" i="3"/>
  <c r="G1101" i="3"/>
  <c r="G1088" i="3"/>
  <c r="G1087" i="3"/>
  <c r="G1074" i="3"/>
  <c r="G1059" i="3"/>
  <c r="G1058" i="3"/>
  <c r="G1057" i="3"/>
  <c r="G1056" i="3"/>
  <c r="G1043" i="3"/>
  <c r="G1042" i="3"/>
  <c r="G1041" i="3"/>
  <c r="G1040" i="3"/>
  <c r="G1039" i="3"/>
  <c r="G1026" i="3"/>
  <c r="G1025" i="3"/>
  <c r="G1024" i="3"/>
  <c r="G1023" i="3"/>
  <c r="G1022" i="3"/>
  <c r="G1009" i="3"/>
  <c r="G1008" i="3"/>
  <c r="G1007" i="3"/>
  <c r="G993" i="3"/>
  <c r="G992" i="3"/>
  <c r="G991" i="3"/>
  <c r="G990" i="3"/>
  <c r="G989" i="3"/>
  <c r="G976" i="3"/>
  <c r="G975" i="3"/>
  <c r="G974" i="3"/>
  <c r="G973" i="3"/>
  <c r="G960" i="3"/>
  <c r="G959" i="3"/>
  <c r="G958" i="3"/>
  <c r="G945" i="3"/>
  <c r="G944" i="3"/>
  <c r="G943" i="3"/>
  <c r="G930" i="3"/>
  <c r="G929" i="3"/>
  <c r="G928" i="3"/>
  <c r="G915" i="3"/>
  <c r="G914" i="3"/>
  <c r="G913" i="3"/>
  <c r="G912" i="3"/>
  <c r="G911" i="3"/>
  <c r="G910" i="3"/>
  <c r="G897" i="3"/>
  <c r="G896" i="3"/>
  <c r="G895" i="3"/>
  <c r="G882" i="3"/>
  <c r="G881" i="3"/>
  <c r="G880" i="3"/>
  <c r="G879" i="3"/>
  <c r="G878" i="3"/>
  <c r="G877" i="3"/>
  <c r="G876" i="3"/>
  <c r="G862" i="3"/>
  <c r="G861" i="3"/>
  <c r="G860" i="3"/>
  <c r="G859" i="3"/>
  <c r="G846" i="3"/>
  <c r="G845" i="3"/>
  <c r="G844" i="3"/>
  <c r="G843" i="3"/>
  <c r="G830" i="3"/>
  <c r="G829" i="3"/>
  <c r="G828" i="3"/>
  <c r="G815" i="3"/>
  <c r="G814" i="3"/>
  <c r="G813" i="3"/>
  <c r="G800" i="3"/>
  <c r="G799" i="3"/>
  <c r="G798" i="3"/>
  <c r="G785" i="3"/>
  <c r="G784" i="3"/>
  <c r="G783" i="3"/>
  <c r="G770" i="3"/>
  <c r="G769" i="3"/>
  <c r="G768" i="3"/>
  <c r="G767" i="3"/>
  <c r="G753" i="3"/>
  <c r="G752" i="3"/>
  <c r="G751" i="3"/>
  <c r="G737" i="3"/>
  <c r="G736" i="3"/>
  <c r="G735" i="3"/>
  <c r="G734" i="3"/>
  <c r="G733" i="3"/>
  <c r="G720" i="3"/>
  <c r="G719" i="3"/>
  <c r="G718" i="3"/>
  <c r="G717" i="3"/>
  <c r="G716" i="3"/>
  <c r="G715" i="3"/>
  <c r="G702" i="3"/>
  <c r="G701" i="3"/>
  <c r="G700" i="3"/>
  <c r="G699" i="3"/>
  <c r="G698" i="3"/>
  <c r="G684" i="3"/>
  <c r="G683" i="3"/>
  <c r="G682" i="3"/>
  <c r="G681" i="3"/>
  <c r="G680" i="3"/>
  <c r="G679" i="3"/>
  <c r="G678" i="3"/>
  <c r="G664" i="3"/>
  <c r="G663" i="3"/>
  <c r="G650" i="3"/>
  <c r="G649" i="3"/>
  <c r="G648" i="3"/>
  <c r="G635" i="3"/>
  <c r="G634" i="3"/>
  <c r="G621" i="3"/>
  <c r="G620" i="3"/>
  <c r="G607" i="3"/>
  <c r="G606" i="3"/>
  <c r="G593" i="3"/>
  <c r="G578" i="3"/>
  <c r="G577" i="3"/>
  <c r="G576" i="3"/>
  <c r="G575" i="3"/>
  <c r="G562" i="3"/>
  <c r="G561" i="3"/>
  <c r="G560" i="3"/>
  <c r="G559" i="3"/>
  <c r="G558" i="3"/>
  <c r="G545" i="3"/>
  <c r="G544" i="3"/>
  <c r="G543" i="3"/>
  <c r="G542" i="3"/>
  <c r="G541" i="3"/>
  <c r="G528" i="3"/>
  <c r="G527" i="3"/>
  <c r="G526" i="3"/>
  <c r="G512" i="3"/>
  <c r="G511" i="3"/>
  <c r="G510" i="3"/>
  <c r="G509" i="3"/>
  <c r="G508" i="3"/>
  <c r="G495" i="3"/>
  <c r="G494" i="3"/>
  <c r="G493" i="3"/>
  <c r="G492" i="3"/>
  <c r="G479" i="3"/>
  <c r="G478" i="3"/>
  <c r="G477" i="3"/>
  <c r="G464" i="3"/>
  <c r="G463" i="3"/>
  <c r="G462" i="3"/>
  <c r="G449" i="3"/>
  <c r="G448" i="3"/>
  <c r="G447" i="3"/>
  <c r="G434" i="3"/>
  <c r="G433" i="3"/>
  <c r="G432" i="3"/>
  <c r="G431" i="3"/>
  <c r="G430" i="3"/>
  <c r="G429" i="3"/>
  <c r="G416" i="3"/>
  <c r="G415" i="3"/>
  <c r="G414" i="3"/>
  <c r="G401" i="3"/>
  <c r="G400" i="3"/>
  <c r="G399" i="3"/>
  <c r="G398" i="3"/>
  <c r="G397" i="3"/>
  <c r="G396" i="3"/>
  <c r="G395" i="3"/>
  <c r="G381" i="3"/>
  <c r="G380" i="3"/>
  <c r="G379" i="3"/>
  <c r="G378" i="3"/>
  <c r="G365" i="3"/>
  <c r="G364" i="3"/>
  <c r="G363" i="3"/>
  <c r="G362" i="3"/>
  <c r="G349" i="3"/>
  <c r="G348" i="3"/>
  <c r="G347" i="3"/>
  <c r="G334" i="3"/>
  <c r="G333" i="3"/>
  <c r="G332" i="3"/>
  <c r="G319" i="3"/>
  <c r="G318" i="3"/>
  <c r="G317" i="3"/>
  <c r="G304" i="3"/>
  <c r="G303" i="3"/>
  <c r="G302" i="3"/>
  <c r="G289" i="3"/>
  <c r="G288" i="3"/>
  <c r="G287" i="3"/>
  <c r="G286" i="3"/>
  <c r="G272" i="3"/>
  <c r="G271" i="3"/>
  <c r="G270" i="3"/>
  <c r="G257" i="3"/>
  <c r="G256" i="3"/>
  <c r="G255" i="3"/>
  <c r="G242" i="3"/>
  <c r="G241" i="3"/>
  <c r="G240" i="3"/>
  <c r="G227" i="3"/>
  <c r="G226" i="3"/>
  <c r="G225" i="3"/>
  <c r="G224" i="3"/>
  <c r="G223" i="3"/>
  <c r="G222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82" i="3"/>
  <c r="G169" i="3"/>
  <c r="G168" i="3"/>
  <c r="G167" i="3"/>
  <c r="G166" i="3"/>
  <c r="G165" i="3"/>
  <c r="G152" i="3"/>
  <c r="G151" i="3"/>
  <c r="G150" i="3"/>
  <c r="G149" i="3"/>
  <c r="G148" i="3"/>
  <c r="G147" i="3"/>
  <c r="G134" i="3"/>
  <c r="G133" i="3"/>
  <c r="G132" i="3"/>
  <c r="G131" i="3"/>
  <c r="G130" i="3"/>
  <c r="G116" i="3"/>
  <c r="G115" i="3"/>
  <c r="G114" i="3"/>
  <c r="G113" i="3"/>
  <c r="G112" i="3"/>
  <c r="G111" i="3"/>
  <c r="G110" i="3"/>
  <c r="G96" i="3"/>
  <c r="G95" i="3"/>
  <c r="G82" i="3"/>
  <c r="G81" i="3"/>
  <c r="G80" i="3"/>
  <c r="G67" i="3"/>
  <c r="G66" i="3"/>
  <c r="G53" i="3"/>
  <c r="G39" i="3"/>
  <c r="G38" i="3"/>
  <c r="G25" i="3"/>
  <c r="G24" i="3"/>
  <c r="G120" i="3"/>
  <c r="G119" i="3"/>
  <c r="G100" i="3"/>
  <c r="G99" i="3"/>
  <c r="G86" i="3"/>
  <c r="G85" i="3"/>
  <c r="G71" i="3"/>
  <c r="G70" i="3"/>
  <c r="G57" i="3"/>
  <c r="G56" i="3"/>
  <c r="G43" i="3"/>
  <c r="G42" i="3"/>
  <c r="G29" i="3"/>
  <c r="G28" i="3"/>
  <c r="F11" i="2"/>
  <c r="G18" i="3"/>
  <c r="G14" i="3"/>
  <c r="G12" i="3"/>
  <c r="G11" i="3"/>
  <c r="G2797" i="3" l="1"/>
  <c r="G2593" i="3"/>
  <c r="G2595" i="3" s="1"/>
  <c r="G2303" i="3"/>
  <c r="G2305" i="3" s="1"/>
  <c r="G1693" i="3"/>
  <c r="G1559" i="3"/>
  <c r="G1557" i="3"/>
  <c r="G867" i="3"/>
  <c r="G869" i="3" s="1"/>
  <c r="G870" i="3" s="1"/>
  <c r="G655" i="3"/>
  <c r="G657" i="3" s="1"/>
  <c r="G3463" i="3"/>
  <c r="G3465" i="3" s="1"/>
  <c r="G3466" i="3" s="1"/>
  <c r="G3448" i="3"/>
  <c r="G3450" i="3" s="1"/>
  <c r="G3451" i="3" s="1"/>
  <c r="G3433" i="3"/>
  <c r="G3435" i="3" s="1"/>
  <c r="G3436" i="3" s="1"/>
  <c r="G3418" i="3"/>
  <c r="G3420" i="3" s="1"/>
  <c r="G3421" i="3" s="1"/>
  <c r="G3381" i="3"/>
  <c r="G3383" i="3" s="1"/>
  <c r="G3384" i="3" s="1"/>
  <c r="G3367" i="3"/>
  <c r="G3369" i="3" s="1"/>
  <c r="G3370" i="3" s="1"/>
  <c r="G3349" i="3"/>
  <c r="G3347" i="3"/>
  <c r="G3328" i="3"/>
  <c r="G3330" i="3" s="1"/>
  <c r="G3331" i="3" s="1"/>
  <c r="G3315" i="3"/>
  <c r="G3317" i="3" s="1"/>
  <c r="G3318" i="3" s="1"/>
  <c r="G3300" i="3"/>
  <c r="G3302" i="3" s="1"/>
  <c r="G3303" i="3" s="1"/>
  <c r="G3285" i="3"/>
  <c r="G3287" i="3" s="1"/>
  <c r="G3288" i="3" s="1"/>
  <c r="G3269" i="3"/>
  <c r="G3271" i="3" s="1"/>
  <c r="G3272" i="3" s="1"/>
  <c r="G3253" i="3"/>
  <c r="G3255" i="3" s="1"/>
  <c r="G3256" i="3" s="1"/>
  <c r="G3237" i="3"/>
  <c r="G3239" i="3" s="1"/>
  <c r="G3240" i="3" s="1"/>
  <c r="G3221" i="3"/>
  <c r="G3223" i="3" s="1"/>
  <c r="G3224" i="3" s="1"/>
  <c r="G3207" i="3"/>
  <c r="G3209" i="3" s="1"/>
  <c r="G3210" i="3" s="1"/>
  <c r="G3193" i="3"/>
  <c r="G3195" i="3" s="1"/>
  <c r="G3196" i="3" s="1"/>
  <c r="G3181" i="3"/>
  <c r="G3165" i="3"/>
  <c r="G3167" i="3" s="1"/>
  <c r="G3168" i="3" s="1"/>
  <c r="G3149" i="3"/>
  <c r="G3151" i="3" s="1"/>
  <c r="G3152" i="3" s="1"/>
  <c r="G3133" i="3"/>
  <c r="G3135" i="3" s="1"/>
  <c r="G3136" i="3" s="1"/>
  <c r="G3118" i="3"/>
  <c r="G3120" i="3" s="1"/>
  <c r="G3121" i="3" s="1"/>
  <c r="G3103" i="3"/>
  <c r="G3105" i="3" s="1"/>
  <c r="G3106" i="3" s="1"/>
  <c r="G3090" i="3"/>
  <c r="G3072" i="3"/>
  <c r="G3074" i="3" s="1"/>
  <c r="G3075" i="3" s="1"/>
  <c r="G3052" i="3"/>
  <c r="G3054" i="3" s="1"/>
  <c r="G3055" i="3" s="1"/>
  <c r="G3036" i="3"/>
  <c r="G3038" i="3" s="1"/>
  <c r="G3039" i="3" s="1"/>
  <c r="G3020" i="3"/>
  <c r="G3022" i="3" s="1"/>
  <c r="G3023" i="3" s="1"/>
  <c r="G3005" i="3"/>
  <c r="G3007" i="3" s="1"/>
  <c r="G3008" i="3" s="1"/>
  <c r="G2990" i="3"/>
  <c r="G2992" i="3" s="1"/>
  <c r="G2993" i="3" s="1"/>
  <c r="G2974" i="3"/>
  <c r="G2976" i="3" s="1"/>
  <c r="G2977" i="3" s="1"/>
  <c r="G2950" i="3"/>
  <c r="G2952" i="3" s="1"/>
  <c r="G2953" i="3" s="1"/>
  <c r="G2933" i="3"/>
  <c r="G2935" i="3" s="1"/>
  <c r="G2936" i="3" s="1"/>
  <c r="G2915" i="3"/>
  <c r="G2917" i="3" s="1"/>
  <c r="G2918" i="3" s="1"/>
  <c r="G2895" i="3"/>
  <c r="G2897" i="3" s="1"/>
  <c r="G2898" i="3" s="1"/>
  <c r="G2881" i="3"/>
  <c r="G2883" i="3" s="1"/>
  <c r="G2884" i="3" s="1"/>
  <c r="G2867" i="3"/>
  <c r="G2869" i="3" s="1"/>
  <c r="G2870" i="3" s="1"/>
  <c r="G2851" i="3"/>
  <c r="G2853" i="3" s="1"/>
  <c r="G2854" i="3" s="1"/>
  <c r="G2831" i="3"/>
  <c r="G2833" i="3" s="1"/>
  <c r="G2834" i="3" s="1"/>
  <c r="G2813" i="3"/>
  <c r="G2815" i="3" s="1"/>
  <c r="G2816" i="3" s="1"/>
  <c r="G2799" i="3"/>
  <c r="G2800" i="3" s="1"/>
  <c r="G2781" i="3"/>
  <c r="G2783" i="3" s="1"/>
  <c r="G2784" i="3" s="1"/>
  <c r="G2765" i="3"/>
  <c r="G2767" i="3" s="1"/>
  <c r="G2768" i="3" s="1"/>
  <c r="G2750" i="3"/>
  <c r="G2752" i="3" s="1"/>
  <c r="G2753" i="3" s="1"/>
  <c r="G2734" i="3"/>
  <c r="G2736" i="3" s="1"/>
  <c r="G2737" i="3" s="1"/>
  <c r="G2720" i="3"/>
  <c r="G2722" i="3" s="1"/>
  <c r="G2723" i="3" s="1"/>
  <c r="G2706" i="3"/>
  <c r="G2708" i="3" s="1"/>
  <c r="G2709" i="3" s="1"/>
  <c r="G2686" i="3"/>
  <c r="G2688" i="3" s="1"/>
  <c r="G2689" i="3" s="1"/>
  <c r="G2672" i="3"/>
  <c r="G2674" i="3" s="1"/>
  <c r="G2675" i="3" s="1"/>
  <c r="G2657" i="3"/>
  <c r="G2659" i="3" s="1"/>
  <c r="G2660" i="3" s="1"/>
  <c r="G2640" i="3"/>
  <c r="G2642" i="3" s="1"/>
  <c r="G2643" i="3" s="1"/>
  <c r="G2624" i="3"/>
  <c r="G2626" i="3" s="1"/>
  <c r="G2627" i="3" s="1"/>
  <c r="G2608" i="3"/>
  <c r="G2610" i="3" s="1"/>
  <c r="G2611" i="3" s="1"/>
  <c r="G2578" i="3"/>
  <c r="G2580" i="3" s="1"/>
  <c r="G2581" i="3" s="1"/>
  <c r="G2562" i="3"/>
  <c r="G2564" i="3" s="1"/>
  <c r="G2565" i="3" s="1"/>
  <c r="G2540" i="3"/>
  <c r="G2542" i="3" s="1"/>
  <c r="G2543" i="3" s="1"/>
  <c r="G2523" i="3"/>
  <c r="G2525" i="3" s="1"/>
  <c r="G2526" i="3" s="1"/>
  <c r="G2505" i="3"/>
  <c r="G2507" i="3" s="1"/>
  <c r="G2508" i="3" s="1"/>
  <c r="G2487" i="3"/>
  <c r="G2489" i="3" s="1"/>
  <c r="G2490" i="3" s="1"/>
  <c r="G2467" i="3"/>
  <c r="G2469" i="3" s="1"/>
  <c r="G2470" i="3" s="1"/>
  <c r="G2452" i="3"/>
  <c r="G2454" i="3" s="1"/>
  <c r="G2455" i="3" s="1"/>
  <c r="G2438" i="3"/>
  <c r="G2440" i="3" s="1"/>
  <c r="G2441" i="3" s="1"/>
  <c r="G2424" i="3"/>
  <c r="G2426" i="3" s="1"/>
  <c r="G2427" i="3" s="1"/>
  <c r="G2410" i="3"/>
  <c r="G2412" i="3" s="1"/>
  <c r="G2413" i="3" s="1"/>
  <c r="G2396" i="3"/>
  <c r="G2398" i="3" s="1"/>
  <c r="G2399" i="3" s="1"/>
  <c r="G2381" i="3"/>
  <c r="G2383" i="3" s="1"/>
  <c r="G2384" i="3" s="1"/>
  <c r="G2365" i="3"/>
  <c r="G2367" i="3" s="1"/>
  <c r="G2368" i="3" s="1"/>
  <c r="G2349" i="3"/>
  <c r="G2351" i="3" s="1"/>
  <c r="G2352" i="3" s="1"/>
  <c r="G2334" i="3"/>
  <c r="G2336" i="3" s="1"/>
  <c r="G2337" i="3" s="1"/>
  <c r="G2319" i="3"/>
  <c r="G2321" i="3" s="1"/>
  <c r="G2322" i="3" s="1"/>
  <c r="G2280" i="3"/>
  <c r="G2282" i="3" s="1"/>
  <c r="G2283" i="3" s="1"/>
  <c r="G2264" i="3"/>
  <c r="G2266" i="3" s="1"/>
  <c r="G2267" i="3" s="1"/>
  <c r="G2242" i="3"/>
  <c r="G2244" i="3" s="1"/>
  <c r="G2245" i="3" s="1"/>
  <c r="G2225" i="3"/>
  <c r="G2227" i="3" s="1"/>
  <c r="G2228" i="3" s="1"/>
  <c r="G2189" i="3"/>
  <c r="G2191" i="3" s="1"/>
  <c r="G2192" i="3" s="1"/>
  <c r="G2169" i="3"/>
  <c r="G2171" i="3" s="1"/>
  <c r="G2172" i="3" s="1"/>
  <c r="G2154" i="3"/>
  <c r="G2156" i="3" s="1"/>
  <c r="G2157" i="3" s="1"/>
  <c r="G2140" i="3"/>
  <c r="G2142" i="3" s="1"/>
  <c r="G2143" i="3" s="1"/>
  <c r="G2126" i="3"/>
  <c r="G2128" i="3" s="1"/>
  <c r="G2129" i="3" s="1"/>
  <c r="G2112" i="3"/>
  <c r="G2114" i="3" s="1"/>
  <c r="G2115" i="3" s="1"/>
  <c r="G2098" i="3"/>
  <c r="G2100" i="3" s="1"/>
  <c r="G2101" i="3" s="1"/>
  <c r="G2083" i="3"/>
  <c r="G2085" i="3" s="1"/>
  <c r="G2086" i="3" s="1"/>
  <c r="G2067" i="3"/>
  <c r="G2069" i="3" s="1"/>
  <c r="G2070" i="3" s="1"/>
  <c r="G2050" i="3"/>
  <c r="G2052" i="3" s="1"/>
  <c r="G2053" i="3" s="1"/>
  <c r="G2033" i="3"/>
  <c r="G2035" i="3" s="1"/>
  <c r="G2036" i="3" s="1"/>
  <c r="G2017" i="3"/>
  <c r="G2019" i="3" s="1"/>
  <c r="G2020" i="3" s="1"/>
  <c r="G2002" i="3"/>
  <c r="G1984" i="3"/>
  <c r="G1986" i="3" s="1"/>
  <c r="G1987" i="3" s="1"/>
  <c r="G1969" i="3"/>
  <c r="G1971" i="3" s="1"/>
  <c r="G1972" i="3" s="1"/>
  <c r="G1954" i="3"/>
  <c r="G1956" i="3" s="1"/>
  <c r="G1957" i="3" s="1"/>
  <c r="G1939" i="3"/>
  <c r="G1941" i="3" s="1"/>
  <c r="G1942" i="3" s="1"/>
  <c r="G1921" i="3"/>
  <c r="G1923" i="3" s="1"/>
  <c r="G1924" i="3" s="1"/>
  <c r="G1886" i="3"/>
  <c r="G1888" i="3" s="1"/>
  <c r="G1889" i="3" s="1"/>
  <c r="G1870" i="3"/>
  <c r="G1872" i="3" s="1"/>
  <c r="G1873" i="3" s="1"/>
  <c r="G1854" i="3"/>
  <c r="G1856" i="3" s="1"/>
  <c r="G1857" i="3" s="1"/>
  <c r="G1839" i="3"/>
  <c r="G1841" i="3" s="1"/>
  <c r="G1842" i="3" s="1"/>
  <c r="G1824" i="3"/>
  <c r="G1826" i="3" s="1"/>
  <c r="G1827" i="3" s="1"/>
  <c r="G1809" i="3"/>
  <c r="G1811" i="3" s="1"/>
  <c r="G1812" i="3" s="1"/>
  <c r="G1794" i="3"/>
  <c r="G1796" i="3" s="1"/>
  <c r="G1797" i="3" s="1"/>
  <c r="G1777" i="3"/>
  <c r="G1779" i="3" s="1"/>
  <c r="G1780" i="3" s="1"/>
  <c r="G1762" i="3"/>
  <c r="G1764" i="3" s="1"/>
  <c r="G1765" i="3" s="1"/>
  <c r="G1746" i="3"/>
  <c r="G1748" i="3" s="1"/>
  <c r="G1749" i="3" s="1"/>
  <c r="G1729" i="3"/>
  <c r="G1731" i="3" s="1"/>
  <c r="G1732" i="3" s="1"/>
  <c r="G1711" i="3"/>
  <c r="G1713" i="3" s="1"/>
  <c r="G1714" i="3" s="1"/>
  <c r="G1695" i="3"/>
  <c r="G1696" i="3" s="1"/>
  <c r="G1673" i="3"/>
  <c r="G1675" i="3" s="1"/>
  <c r="G1676" i="3" s="1"/>
  <c r="G1659" i="3"/>
  <c r="G1661" i="3" s="1"/>
  <c r="G1662" i="3" s="1"/>
  <c r="G1644" i="3"/>
  <c r="G1646" i="3" s="1"/>
  <c r="G1647" i="3" s="1"/>
  <c r="G1630" i="3"/>
  <c r="G1632" i="3" s="1"/>
  <c r="G1633" i="3" s="1"/>
  <c r="G1616" i="3"/>
  <c r="G1618" i="3" s="1"/>
  <c r="G1619" i="3" s="1"/>
  <c r="G1602" i="3"/>
  <c r="G1604" i="3" s="1"/>
  <c r="G1605" i="3" s="1"/>
  <c r="G1588" i="3"/>
  <c r="G1590" i="3" s="1"/>
  <c r="G1591" i="3" s="1"/>
  <c r="G1573" i="3"/>
  <c r="G1575" i="3" s="1"/>
  <c r="G1576" i="3" s="1"/>
  <c r="G1540" i="3"/>
  <c r="G1542" i="3" s="1"/>
  <c r="G1543" i="3" s="1"/>
  <c r="G1523" i="3"/>
  <c r="G1525" i="3" s="1"/>
  <c r="G1526" i="3" s="1"/>
  <c r="G1507" i="3"/>
  <c r="G1509" i="3" s="1"/>
  <c r="G1510" i="3" s="1"/>
  <c r="G1490" i="3"/>
  <c r="G1492" i="3" s="1"/>
  <c r="G1493" i="3" s="1"/>
  <c r="G1474" i="3"/>
  <c r="G1476" i="3" s="1"/>
  <c r="G1477" i="3" s="1"/>
  <c r="G1459" i="3"/>
  <c r="G1461" i="3" s="1"/>
  <c r="G1462" i="3" s="1"/>
  <c r="G1411" i="3"/>
  <c r="G1413" i="3" s="1"/>
  <c r="G1414" i="3" s="1"/>
  <c r="G1396" i="3"/>
  <c r="G1398" i="3" s="1"/>
  <c r="G1399" i="3" s="1"/>
  <c r="G1376" i="3"/>
  <c r="G1378" i="3" s="1"/>
  <c r="G1379" i="3" s="1"/>
  <c r="G1360" i="3"/>
  <c r="G1362" i="3" s="1"/>
  <c r="G1363" i="3" s="1"/>
  <c r="G1344" i="3"/>
  <c r="G1346" i="3" s="1"/>
  <c r="G1347" i="3" s="1"/>
  <c r="G1329" i="3"/>
  <c r="G1331" i="3" s="1"/>
  <c r="G1332" i="3" s="1"/>
  <c r="G1314" i="3"/>
  <c r="G1316" i="3" s="1"/>
  <c r="G1317" i="3" s="1"/>
  <c r="G1299" i="3"/>
  <c r="G1301" i="3" s="1"/>
  <c r="G1302" i="3" s="1"/>
  <c r="G1284" i="3"/>
  <c r="G1286" i="3" s="1"/>
  <c r="G1287" i="3" s="1"/>
  <c r="G1267" i="3"/>
  <c r="G1269" i="3" s="1"/>
  <c r="G1270" i="3" s="1"/>
  <c r="G1252" i="3"/>
  <c r="G1254" i="3" s="1"/>
  <c r="G1255" i="3" s="1"/>
  <c r="G1236" i="3"/>
  <c r="G1238" i="3" s="1"/>
  <c r="G1239" i="3" s="1"/>
  <c r="G1223" i="3"/>
  <c r="G1225" i="3" s="1"/>
  <c r="G1226" i="3" s="1"/>
  <c r="G1206" i="3"/>
  <c r="G1208" i="3" s="1"/>
  <c r="G1209" i="3" s="1"/>
  <c r="G1188" i="3"/>
  <c r="G1190" i="3" s="1"/>
  <c r="G1191" i="3" s="1"/>
  <c r="G1170" i="3"/>
  <c r="G1172" i="3" s="1"/>
  <c r="G1173" i="3" s="1"/>
  <c r="G1150" i="3"/>
  <c r="G1152" i="3" s="1"/>
  <c r="G1153" i="3" s="1"/>
  <c r="G1136" i="3"/>
  <c r="G1138" i="3" s="1"/>
  <c r="G1139" i="3" s="1"/>
  <c r="G1107" i="3"/>
  <c r="G1109" i="3" s="1"/>
  <c r="G1110" i="3" s="1"/>
  <c r="G1093" i="3"/>
  <c r="G1095" i="3" s="1"/>
  <c r="G1096" i="3" s="1"/>
  <c r="G1079" i="3"/>
  <c r="G1081" i="3" s="1"/>
  <c r="G1082" i="3" s="1"/>
  <c r="G1064" i="3"/>
  <c r="G1066" i="3" s="1"/>
  <c r="G1067" i="3" s="1"/>
  <c r="G1048" i="3"/>
  <c r="G1050" i="3" s="1"/>
  <c r="G1051" i="3" s="1"/>
  <c r="G1031" i="3"/>
  <c r="G1033" i="3" s="1"/>
  <c r="G1034" i="3" s="1"/>
  <c r="G1014" i="3"/>
  <c r="G1016" i="3" s="1"/>
  <c r="G1017" i="3" s="1"/>
  <c r="G998" i="3"/>
  <c r="G1000" i="3" s="1"/>
  <c r="G1001" i="3" s="1"/>
  <c r="G981" i="3"/>
  <c r="G983" i="3" s="1"/>
  <c r="G984" i="3" s="1"/>
  <c r="G965" i="3"/>
  <c r="G967" i="3" s="1"/>
  <c r="G968" i="3" s="1"/>
  <c r="G950" i="3"/>
  <c r="G952" i="3" s="1"/>
  <c r="G953" i="3" s="1"/>
  <c r="G935" i="3"/>
  <c r="G937" i="3" s="1"/>
  <c r="G938" i="3" s="1"/>
  <c r="G920" i="3"/>
  <c r="G922" i="3" s="1"/>
  <c r="G923" i="3" s="1"/>
  <c r="G902" i="3"/>
  <c r="G904" i="3" s="1"/>
  <c r="G905" i="3" s="1"/>
  <c r="G887" i="3"/>
  <c r="G889" i="3" s="1"/>
  <c r="G890" i="3" s="1"/>
  <c r="G851" i="3"/>
  <c r="G853" i="3" s="1"/>
  <c r="G854" i="3" s="1"/>
  <c r="G835" i="3"/>
  <c r="G837" i="3" s="1"/>
  <c r="G838" i="3" s="1"/>
  <c r="G820" i="3"/>
  <c r="G822" i="3" s="1"/>
  <c r="G823" i="3" s="1"/>
  <c r="G805" i="3"/>
  <c r="G807" i="3" s="1"/>
  <c r="G808" i="3" s="1"/>
  <c r="G790" i="3"/>
  <c r="G792" i="3" s="1"/>
  <c r="G793" i="3" s="1"/>
  <c r="G775" i="3"/>
  <c r="G777" i="3" s="1"/>
  <c r="G778" i="3" s="1"/>
  <c r="G758" i="3"/>
  <c r="G760" i="3" s="1"/>
  <c r="G761" i="3" s="1"/>
  <c r="G742" i="3"/>
  <c r="G744" i="3" s="1"/>
  <c r="G745" i="3" s="1"/>
  <c r="G725" i="3"/>
  <c r="G727" i="3" s="1"/>
  <c r="G728" i="3" s="1"/>
  <c r="G707" i="3"/>
  <c r="G709" i="3" s="1"/>
  <c r="G710" i="3" s="1"/>
  <c r="G689" i="3"/>
  <c r="G691" i="3" s="1"/>
  <c r="G692" i="3" s="1"/>
  <c r="G669" i="3"/>
  <c r="G671" i="3" s="1"/>
  <c r="G672" i="3" s="1"/>
  <c r="G640" i="3"/>
  <c r="G642" i="3" s="1"/>
  <c r="G643" i="3" s="1"/>
  <c r="G626" i="3"/>
  <c r="G628" i="3" s="1"/>
  <c r="G629" i="3" s="1"/>
  <c r="G612" i="3"/>
  <c r="G614" i="3" s="1"/>
  <c r="G615" i="3" s="1"/>
  <c r="G598" i="3"/>
  <c r="G600" i="3" s="1"/>
  <c r="G601" i="3" s="1"/>
  <c r="G585" i="3"/>
  <c r="G583" i="3"/>
  <c r="G567" i="3"/>
  <c r="G569" i="3" s="1"/>
  <c r="G570" i="3" s="1"/>
  <c r="G550" i="3"/>
  <c r="G552" i="3" s="1"/>
  <c r="G553" i="3" s="1"/>
  <c r="G533" i="3"/>
  <c r="G535" i="3" s="1"/>
  <c r="G536" i="3" s="1"/>
  <c r="G517" i="3"/>
  <c r="G519" i="3" s="1"/>
  <c r="G520" i="3" s="1"/>
  <c r="G502" i="3"/>
  <c r="G503" i="3"/>
  <c r="G469" i="3"/>
  <c r="G471" i="3" s="1"/>
  <c r="G472" i="3" s="1"/>
  <c r="G454" i="3"/>
  <c r="G456" i="3" s="1"/>
  <c r="G457" i="3" s="1"/>
  <c r="G439" i="3"/>
  <c r="G441" i="3" s="1"/>
  <c r="G442" i="3" s="1"/>
  <c r="G421" i="3"/>
  <c r="G423" i="3" s="1"/>
  <c r="G424" i="3" s="1"/>
  <c r="G406" i="3"/>
  <c r="G408" i="3" s="1"/>
  <c r="G409" i="3" s="1"/>
  <c r="G386" i="3"/>
  <c r="G388" i="3" s="1"/>
  <c r="G389" i="3" s="1"/>
  <c r="G370" i="3"/>
  <c r="G372" i="3" s="1"/>
  <c r="G373" i="3" s="1"/>
  <c r="G356" i="3"/>
  <c r="G357" i="3" s="1"/>
  <c r="G339" i="3"/>
  <c r="G341" i="3" s="1"/>
  <c r="G342" i="3" s="1"/>
  <c r="G324" i="3"/>
  <c r="G326" i="3" s="1"/>
  <c r="G327" i="3" s="1"/>
  <c r="G309" i="3"/>
  <c r="G311" i="3" s="1"/>
  <c r="G312" i="3" s="1"/>
  <c r="G294" i="3"/>
  <c r="G296" i="3" s="1"/>
  <c r="G297" i="3" s="1"/>
  <c r="G277" i="3"/>
  <c r="G279" i="3" s="1"/>
  <c r="G280" i="3" s="1"/>
  <c r="G262" i="3"/>
  <c r="G264" i="3" s="1"/>
  <c r="G265" i="3" s="1"/>
  <c r="G247" i="3"/>
  <c r="G249" i="3" s="1"/>
  <c r="G250" i="3" s="1"/>
  <c r="G234" i="3"/>
  <c r="G187" i="3"/>
  <c r="G189" i="3" s="1"/>
  <c r="G190" i="3" s="1"/>
  <c r="F24" i="2" s="1"/>
  <c r="G174" i="3"/>
  <c r="G176" i="3" s="1"/>
  <c r="G177" i="3" s="1"/>
  <c r="G157" i="3"/>
  <c r="G159" i="3" s="1"/>
  <c r="G160" i="3" s="1"/>
  <c r="G139" i="3"/>
  <c r="G141" i="3" s="1"/>
  <c r="G142" i="3" s="1"/>
  <c r="G121" i="3"/>
  <c r="G123" i="3" s="1"/>
  <c r="G124" i="3" s="1"/>
  <c r="G101" i="3"/>
  <c r="G103" i="3" s="1"/>
  <c r="G104" i="3" s="1"/>
  <c r="G87" i="3"/>
  <c r="G89" i="3" s="1"/>
  <c r="G90" i="3" s="1"/>
  <c r="G72" i="3"/>
  <c r="G74" i="3" s="1"/>
  <c r="G75" i="3" s="1"/>
  <c r="G58" i="3"/>
  <c r="G60" i="3" s="1"/>
  <c r="G61" i="3" s="1"/>
  <c r="G44" i="3"/>
  <c r="G46" i="3" s="1"/>
  <c r="G47" i="3" s="1"/>
  <c r="G30" i="3"/>
  <c r="G32" i="3" s="1"/>
  <c r="G33" i="3" s="1"/>
  <c r="G3405" i="3"/>
  <c r="G3350" i="3"/>
  <c r="G3182" i="3"/>
  <c r="G3091" i="3"/>
  <c r="G2596" i="3"/>
  <c r="F212" i="2" s="1"/>
  <c r="G2306" i="3"/>
  <c r="G2210" i="3"/>
  <c r="G2003" i="3"/>
  <c r="G1909" i="3"/>
  <c r="G1560" i="3"/>
  <c r="F129" i="2" s="1"/>
  <c r="G1447" i="3"/>
  <c r="G1432" i="3"/>
  <c r="G1124" i="3"/>
  <c r="G658" i="3"/>
  <c r="G586" i="3"/>
  <c r="F52" i="2" s="1"/>
  <c r="G487" i="3"/>
  <c r="F45" i="2" s="1"/>
  <c r="G235" i="3"/>
  <c r="F27" i="2" s="1"/>
  <c r="G216" i="3"/>
  <c r="G19" i="3"/>
  <c r="G21" i="3" s="1"/>
  <c r="G2598" i="3" l="1"/>
  <c r="G1562" i="3"/>
  <c r="G126" i="3"/>
  <c r="F19" i="2"/>
  <c r="G106" i="3"/>
  <c r="F17" i="2"/>
  <c r="G92" i="3"/>
  <c r="F16" i="2"/>
  <c r="G77" i="3"/>
  <c r="F15" i="2"/>
  <c r="G63" i="3"/>
  <c r="F14" i="2"/>
  <c r="G3468" i="3"/>
  <c r="F287" i="2"/>
  <c r="G3453" i="3"/>
  <c r="F285" i="2"/>
  <c r="G3438" i="3"/>
  <c r="F284" i="2"/>
  <c r="G3423" i="3"/>
  <c r="F283" i="2"/>
  <c r="G3407" i="3"/>
  <c r="F282" i="2"/>
  <c r="G3386" i="3"/>
  <c r="F280" i="2"/>
  <c r="F279" i="2"/>
  <c r="G3372" i="3"/>
  <c r="G3352" i="3"/>
  <c r="F278" i="2"/>
  <c r="G3333" i="3"/>
  <c r="F277" i="2"/>
  <c r="G3320" i="3"/>
  <c r="F276" i="2"/>
  <c r="G3305" i="3"/>
  <c r="F274" i="2"/>
  <c r="G3290" i="3"/>
  <c r="F273" i="2"/>
  <c r="G3274" i="3"/>
  <c r="F272" i="2"/>
  <c r="G3258" i="3"/>
  <c r="F271" i="2"/>
  <c r="F270" i="2"/>
  <c r="G3242" i="3"/>
  <c r="G3226" i="3"/>
  <c r="F269" i="2"/>
  <c r="G3212" i="3"/>
  <c r="F268" i="2"/>
  <c r="G3198" i="3"/>
  <c r="F267" i="2"/>
  <c r="G3184" i="3"/>
  <c r="F266" i="2"/>
  <c r="G3170" i="3"/>
  <c r="F265" i="2"/>
  <c r="G3154" i="3"/>
  <c r="F264" i="2"/>
  <c r="G3138" i="3"/>
  <c r="F263" i="2"/>
  <c r="F262" i="2"/>
  <c r="G3123" i="3"/>
  <c r="G3108" i="3"/>
  <c r="F261" i="2"/>
  <c r="G261" i="2" s="1"/>
  <c r="G3093" i="3"/>
  <c r="F260" i="2"/>
  <c r="G3077" i="3"/>
  <c r="F258" i="2"/>
  <c r="G3057" i="3"/>
  <c r="F256" i="2"/>
  <c r="G3041" i="3"/>
  <c r="F255" i="2"/>
  <c r="G255" i="2" s="1"/>
  <c r="G3025" i="3"/>
  <c r="F254" i="2"/>
  <c r="G3010" i="3"/>
  <c r="F253" i="2"/>
  <c r="F252" i="2"/>
  <c r="G2995" i="3"/>
  <c r="G2979" i="3"/>
  <c r="F250" i="2"/>
  <c r="G250" i="2" s="1"/>
  <c r="H250" i="2" s="1"/>
  <c r="G2955" i="3"/>
  <c r="F248" i="2"/>
  <c r="G2938" i="3"/>
  <c r="F247" i="2"/>
  <c r="G2920" i="3"/>
  <c r="F245" i="2"/>
  <c r="G2900" i="3"/>
  <c r="F243" i="2"/>
  <c r="G243" i="2" s="1"/>
  <c r="G2886" i="3"/>
  <c r="F242" i="2"/>
  <c r="G2872" i="3"/>
  <c r="F241" i="2"/>
  <c r="F238" i="2"/>
  <c r="G2856" i="3"/>
  <c r="G2836" i="3"/>
  <c r="F236" i="2"/>
  <c r="G236" i="2" s="1"/>
  <c r="H236" i="2" s="1"/>
  <c r="G2818" i="3"/>
  <c r="F234" i="2"/>
  <c r="G2802" i="3"/>
  <c r="F231" i="2"/>
  <c r="G2786" i="3"/>
  <c r="F230" i="2"/>
  <c r="G2770" i="3"/>
  <c r="F229" i="2"/>
  <c r="G229" i="2" s="1"/>
  <c r="G2755" i="3"/>
  <c r="F228" i="2"/>
  <c r="G2739" i="3"/>
  <c r="F226" i="2"/>
  <c r="F225" i="2"/>
  <c r="G2725" i="3"/>
  <c r="G2711" i="3"/>
  <c r="F223" i="2"/>
  <c r="G223" i="2" s="1"/>
  <c r="H223" i="2" s="1"/>
  <c r="G2691" i="3"/>
  <c r="F221" i="2"/>
  <c r="G2677" i="3"/>
  <c r="F220" i="2"/>
  <c r="G2662" i="3"/>
  <c r="F217" i="2"/>
  <c r="G2645" i="3"/>
  <c r="F215" i="2"/>
  <c r="G215" i="2" s="1"/>
  <c r="G2629" i="3"/>
  <c r="F214" i="2"/>
  <c r="G2613" i="3"/>
  <c r="F213" i="2"/>
  <c r="G2583" i="3"/>
  <c r="F211" i="2"/>
  <c r="G2567" i="3"/>
  <c r="F209" i="2"/>
  <c r="G2545" i="3"/>
  <c r="F208" i="2"/>
  <c r="G2528" i="3"/>
  <c r="F207" i="2"/>
  <c r="G2510" i="3"/>
  <c r="F206" i="2"/>
  <c r="G2492" i="3"/>
  <c r="F204" i="2"/>
  <c r="G2472" i="3"/>
  <c r="F202" i="2"/>
  <c r="G2457" i="3"/>
  <c r="F201" i="2"/>
  <c r="G2443" i="3"/>
  <c r="F200" i="2"/>
  <c r="G2429" i="3"/>
  <c r="F199" i="2"/>
  <c r="G2415" i="3"/>
  <c r="F198" i="2"/>
  <c r="F197" i="2"/>
  <c r="G2401" i="3"/>
  <c r="G2386" i="3"/>
  <c r="F194" i="2"/>
  <c r="G2370" i="3"/>
  <c r="F193" i="2"/>
  <c r="G2354" i="3"/>
  <c r="F192" i="2"/>
  <c r="F191" i="2"/>
  <c r="G2339" i="3"/>
  <c r="G2324" i="3"/>
  <c r="F190" i="2"/>
  <c r="G2308" i="3"/>
  <c r="F188" i="2"/>
  <c r="G188" i="2" s="1"/>
  <c r="G2285" i="3"/>
  <c r="F187" i="2"/>
  <c r="G2269" i="3"/>
  <c r="F185" i="2"/>
  <c r="G2247" i="3"/>
  <c r="F184" i="2"/>
  <c r="G2230" i="3"/>
  <c r="F183" i="2"/>
  <c r="G183" i="2" s="1"/>
  <c r="G2212" i="3"/>
  <c r="F182" i="2"/>
  <c r="G2194" i="3"/>
  <c r="F180" i="2"/>
  <c r="G2174" i="3"/>
  <c r="F178" i="2"/>
  <c r="G2159" i="3"/>
  <c r="F177" i="2"/>
  <c r="G177" i="2" s="1"/>
  <c r="G2145" i="3"/>
  <c r="F176" i="2"/>
  <c r="F175" i="2"/>
  <c r="G2131" i="3"/>
  <c r="G2117" i="3"/>
  <c r="F174" i="2"/>
  <c r="G2103" i="3"/>
  <c r="F173" i="2"/>
  <c r="G2088" i="3"/>
  <c r="F170" i="2"/>
  <c r="F169" i="2"/>
  <c r="G2072" i="3"/>
  <c r="G2055" i="3"/>
  <c r="F168" i="2"/>
  <c r="G2038" i="3"/>
  <c r="F167" i="2"/>
  <c r="G2022" i="3"/>
  <c r="F165" i="2"/>
  <c r="G2005" i="3"/>
  <c r="F164" i="2"/>
  <c r="G1989" i="3"/>
  <c r="F163" i="2"/>
  <c r="G1974" i="3"/>
  <c r="F162" i="2"/>
  <c r="G1959" i="3"/>
  <c r="F161" i="2"/>
  <c r="G1944" i="3"/>
  <c r="F160" i="2"/>
  <c r="G1926" i="3"/>
  <c r="F159" i="2"/>
  <c r="G1911" i="3"/>
  <c r="F158" i="2"/>
  <c r="G1891" i="3"/>
  <c r="F156" i="2"/>
  <c r="F155" i="2"/>
  <c r="G1875" i="3"/>
  <c r="G1859" i="3"/>
  <c r="F154" i="2"/>
  <c r="G1844" i="3"/>
  <c r="F153" i="2"/>
  <c r="G1829" i="3"/>
  <c r="F152" i="2"/>
  <c r="F151" i="2"/>
  <c r="G1814" i="3"/>
  <c r="G1799" i="3"/>
  <c r="F150" i="2"/>
  <c r="G1782" i="3"/>
  <c r="F148" i="2"/>
  <c r="G1767" i="3"/>
  <c r="F147" i="2"/>
  <c r="G1751" i="3"/>
  <c r="F145" i="2"/>
  <c r="G145" i="2" s="1"/>
  <c r="G1734" i="3"/>
  <c r="F144" i="2"/>
  <c r="G144" i="2" s="1"/>
  <c r="G1716" i="3"/>
  <c r="F143" i="2"/>
  <c r="G1698" i="3"/>
  <c r="F141" i="2"/>
  <c r="G1678" i="3"/>
  <c r="F139" i="2"/>
  <c r="G1664" i="3"/>
  <c r="F138" i="2"/>
  <c r="G1649" i="3"/>
  <c r="F137" i="2"/>
  <c r="G1635" i="3"/>
  <c r="F136" i="2"/>
  <c r="F135" i="2"/>
  <c r="G1621" i="3"/>
  <c r="G1607" i="3"/>
  <c r="F134" i="2"/>
  <c r="G1593" i="3"/>
  <c r="F133" i="2"/>
  <c r="G133" i="2" s="1"/>
  <c r="G1578" i="3"/>
  <c r="F130" i="2"/>
  <c r="G1545" i="3"/>
  <c r="F128" i="2"/>
  <c r="G1528" i="3"/>
  <c r="F127" i="2"/>
  <c r="G127" i="2" s="1"/>
  <c r="G1512" i="3"/>
  <c r="F125" i="2"/>
  <c r="G1495" i="3"/>
  <c r="F124" i="2"/>
  <c r="G1479" i="3"/>
  <c r="F123" i="2"/>
  <c r="G1464" i="3"/>
  <c r="F122" i="2"/>
  <c r="G122" i="2" s="1"/>
  <c r="G1449" i="3"/>
  <c r="F121" i="2"/>
  <c r="G1434" i="3"/>
  <c r="F120" i="2"/>
  <c r="G1416" i="3"/>
  <c r="F119" i="2"/>
  <c r="G1401" i="3"/>
  <c r="F118" i="2"/>
  <c r="G118" i="2" s="1"/>
  <c r="G1381" i="3"/>
  <c r="F116" i="2"/>
  <c r="F115" i="2"/>
  <c r="G1365" i="3"/>
  <c r="G1349" i="3"/>
  <c r="F114" i="2"/>
  <c r="G1334" i="3"/>
  <c r="F113" i="2"/>
  <c r="G113" i="2" s="1"/>
  <c r="G1319" i="3"/>
  <c r="F112" i="2"/>
  <c r="F111" i="2"/>
  <c r="G1304" i="3"/>
  <c r="G1289" i="3"/>
  <c r="F110" i="2"/>
  <c r="G1272" i="3"/>
  <c r="F108" i="2"/>
  <c r="G108" i="2" s="1"/>
  <c r="G1257" i="3"/>
  <c r="F107" i="2"/>
  <c r="G1241" i="3"/>
  <c r="F105" i="2"/>
  <c r="G1228" i="3"/>
  <c r="F104" i="2"/>
  <c r="G1211" i="3"/>
  <c r="F103" i="2"/>
  <c r="G103" i="2" s="1"/>
  <c r="G1193" i="3"/>
  <c r="F102" i="2"/>
  <c r="G1175" i="3"/>
  <c r="F100" i="2"/>
  <c r="G1155" i="3"/>
  <c r="F98" i="2"/>
  <c r="G1141" i="3"/>
  <c r="F97" i="2"/>
  <c r="G97" i="2" s="1"/>
  <c r="G1126" i="3"/>
  <c r="F96" i="2"/>
  <c r="F95" i="2"/>
  <c r="G1112" i="3"/>
  <c r="G1098" i="3"/>
  <c r="F94" i="2"/>
  <c r="G1084" i="3"/>
  <c r="F93" i="2"/>
  <c r="G1069" i="3"/>
  <c r="F90" i="2"/>
  <c r="F89" i="2"/>
  <c r="G1053" i="3"/>
  <c r="G1036" i="3"/>
  <c r="F88" i="2"/>
  <c r="G1019" i="3"/>
  <c r="F87" i="2"/>
  <c r="G87" i="2" s="1"/>
  <c r="G1003" i="3"/>
  <c r="F85" i="2"/>
  <c r="G986" i="3"/>
  <c r="F84" i="2"/>
  <c r="G970" i="3"/>
  <c r="F83" i="2"/>
  <c r="G955" i="3"/>
  <c r="F82" i="2"/>
  <c r="G82" i="2" s="1"/>
  <c r="G940" i="3"/>
  <c r="F81" i="2"/>
  <c r="G925" i="3"/>
  <c r="F80" i="2"/>
  <c r="G907" i="3"/>
  <c r="F79" i="2"/>
  <c r="G892" i="3"/>
  <c r="F78" i="2"/>
  <c r="G78" i="2" s="1"/>
  <c r="G872" i="3"/>
  <c r="F76" i="2"/>
  <c r="F75" i="2"/>
  <c r="G856" i="3"/>
  <c r="G840" i="3"/>
  <c r="F74" i="2"/>
  <c r="G825" i="3"/>
  <c r="F73" i="2"/>
  <c r="G73" i="2" s="1"/>
  <c r="G810" i="3"/>
  <c r="F72" i="2"/>
  <c r="F71" i="2"/>
  <c r="G795" i="3"/>
  <c r="G780" i="3"/>
  <c r="F70" i="2"/>
  <c r="G763" i="3"/>
  <c r="F68" i="2"/>
  <c r="G68" i="2" s="1"/>
  <c r="H68" i="2" s="1"/>
  <c r="G747" i="3"/>
  <c r="F66" i="2"/>
  <c r="G730" i="3"/>
  <c r="F65" i="2"/>
  <c r="F64" i="2"/>
  <c r="G712" i="3"/>
  <c r="G694" i="3"/>
  <c r="F62" i="2"/>
  <c r="G62" i="2" s="1"/>
  <c r="H62" i="2" s="1"/>
  <c r="F60" i="2"/>
  <c r="G60" i="2" s="1"/>
  <c r="G674" i="3"/>
  <c r="G660" i="3"/>
  <c r="F59" i="2"/>
  <c r="F58" i="2"/>
  <c r="G58" i="2" s="1"/>
  <c r="G645" i="3"/>
  <c r="G631" i="3"/>
  <c r="F57" i="2"/>
  <c r="G57" i="2" s="1"/>
  <c r="F56" i="2"/>
  <c r="G617" i="3"/>
  <c r="G603" i="3"/>
  <c r="F55" i="2"/>
  <c r="G55" i="2" s="1"/>
  <c r="G588" i="3"/>
  <c r="G572" i="3"/>
  <c r="F51" i="2"/>
  <c r="F50" i="2"/>
  <c r="G50" i="2" s="1"/>
  <c r="G555" i="3"/>
  <c r="G538" i="3"/>
  <c r="F49" i="2"/>
  <c r="F47" i="2"/>
  <c r="G47" i="2" s="1"/>
  <c r="G522" i="3"/>
  <c r="G505" i="3"/>
  <c r="F46" i="2"/>
  <c r="G489" i="3"/>
  <c r="G474" i="3"/>
  <c r="F44" i="2"/>
  <c r="F43" i="2"/>
  <c r="G459" i="3"/>
  <c r="G444" i="3"/>
  <c r="F42" i="2"/>
  <c r="F41" i="2"/>
  <c r="G41" i="2" s="1"/>
  <c r="G426" i="3"/>
  <c r="G411" i="3"/>
  <c r="F40" i="2"/>
  <c r="G40" i="2" s="1"/>
  <c r="F38" i="2"/>
  <c r="G391" i="3"/>
  <c r="G375" i="3"/>
  <c r="F37" i="2"/>
  <c r="F36" i="2"/>
  <c r="G36" i="2" s="1"/>
  <c r="G359" i="3"/>
  <c r="G344" i="3"/>
  <c r="F35" i="2"/>
  <c r="F34" i="2"/>
  <c r="G329" i="3"/>
  <c r="G314" i="3"/>
  <c r="F33" i="2"/>
  <c r="F32" i="2"/>
  <c r="G32" i="2" s="1"/>
  <c r="G299" i="3"/>
  <c r="G282" i="3"/>
  <c r="F30" i="2"/>
  <c r="F29" i="2"/>
  <c r="G267" i="3"/>
  <c r="G252" i="3"/>
  <c r="F28" i="2"/>
  <c r="G237" i="3"/>
  <c r="G218" i="3"/>
  <c r="F25" i="2"/>
  <c r="G192" i="3"/>
  <c r="G179" i="3"/>
  <c r="F23" i="2"/>
  <c r="G23" i="2" s="1"/>
  <c r="F22" i="2"/>
  <c r="G162" i="3"/>
  <c r="G144" i="3"/>
  <c r="F21" i="2"/>
  <c r="G21" i="2" s="1"/>
  <c r="G35" i="3"/>
  <c r="F12" i="2"/>
  <c r="G49" i="3"/>
  <c r="F13" i="2"/>
  <c r="G13" i="2" s="1"/>
  <c r="G287" i="2"/>
  <c r="H287" i="2" s="1"/>
  <c r="G44" i="4" s="1"/>
  <c r="G285" i="2"/>
  <c r="G284" i="2"/>
  <c r="G283" i="2"/>
  <c r="G282" i="2"/>
  <c r="G280" i="2"/>
  <c r="G279" i="2"/>
  <c r="G278" i="2"/>
  <c r="G277" i="2"/>
  <c r="G276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0" i="2"/>
  <c r="G258" i="2"/>
  <c r="H258" i="2" s="1"/>
  <c r="G256" i="2"/>
  <c r="G254" i="2"/>
  <c r="G253" i="2"/>
  <c r="G252" i="2"/>
  <c r="G248" i="2"/>
  <c r="G247" i="2"/>
  <c r="G245" i="2"/>
  <c r="H245" i="2" s="1"/>
  <c r="G242" i="2"/>
  <c r="G241" i="2"/>
  <c r="G238" i="2"/>
  <c r="H238" i="2" s="1"/>
  <c r="G234" i="2"/>
  <c r="H234" i="2" s="1"/>
  <c r="G231" i="2"/>
  <c r="G230" i="2"/>
  <c r="G228" i="2"/>
  <c r="G226" i="2"/>
  <c r="G225" i="2"/>
  <c r="G221" i="2"/>
  <c r="G220" i="2"/>
  <c r="G217" i="2"/>
  <c r="H217" i="2" s="1"/>
  <c r="G214" i="2"/>
  <c r="G213" i="2"/>
  <c r="G212" i="2"/>
  <c r="G211" i="2"/>
  <c r="G209" i="2"/>
  <c r="G208" i="2"/>
  <c r="G207" i="2"/>
  <c r="G206" i="2"/>
  <c r="G204" i="2"/>
  <c r="H204" i="2" s="1"/>
  <c r="G202" i="2"/>
  <c r="G201" i="2"/>
  <c r="G200" i="2"/>
  <c r="G199" i="2"/>
  <c r="G198" i="2"/>
  <c r="G197" i="2"/>
  <c r="G194" i="2"/>
  <c r="G193" i="2"/>
  <c r="G192" i="2"/>
  <c r="G191" i="2"/>
  <c r="G190" i="2"/>
  <c r="G187" i="2"/>
  <c r="G185" i="2"/>
  <c r="G184" i="2"/>
  <c r="G182" i="2"/>
  <c r="G180" i="2"/>
  <c r="H180" i="2" s="1"/>
  <c r="G178" i="2"/>
  <c r="G176" i="2"/>
  <c r="G175" i="2"/>
  <c r="G174" i="2"/>
  <c r="G173" i="2"/>
  <c r="G170" i="2"/>
  <c r="G169" i="2"/>
  <c r="G168" i="2"/>
  <c r="G167" i="2"/>
  <c r="G165" i="2"/>
  <c r="G164" i="2"/>
  <c r="G163" i="2"/>
  <c r="G162" i="2"/>
  <c r="G161" i="2"/>
  <c r="G160" i="2"/>
  <c r="G159" i="2"/>
  <c r="G158" i="2"/>
  <c r="G156" i="2"/>
  <c r="G155" i="2"/>
  <c r="G154" i="2"/>
  <c r="G153" i="2"/>
  <c r="G152" i="2"/>
  <c r="G151" i="2"/>
  <c r="G150" i="2"/>
  <c r="G148" i="2"/>
  <c r="G147" i="2"/>
  <c r="G143" i="2"/>
  <c r="G141" i="2"/>
  <c r="H141" i="2" s="1"/>
  <c r="G139" i="2"/>
  <c r="G138" i="2"/>
  <c r="G137" i="2"/>
  <c r="G136" i="2"/>
  <c r="G135" i="2"/>
  <c r="G134" i="2"/>
  <c r="G130" i="2"/>
  <c r="G129" i="2"/>
  <c r="G128" i="2"/>
  <c r="G125" i="2"/>
  <c r="G124" i="2"/>
  <c r="G123" i="2"/>
  <c r="G121" i="2"/>
  <c r="G120" i="2"/>
  <c r="G119" i="2"/>
  <c r="G116" i="2"/>
  <c r="G115" i="2"/>
  <c r="G114" i="2"/>
  <c r="G112" i="2"/>
  <c r="G111" i="2"/>
  <c r="G110" i="2"/>
  <c r="G107" i="2"/>
  <c r="G105" i="2"/>
  <c r="G104" i="2"/>
  <c r="G102" i="2"/>
  <c r="G100" i="2"/>
  <c r="H100" i="2" s="1"/>
  <c r="G98" i="2"/>
  <c r="G96" i="2"/>
  <c r="G95" i="2"/>
  <c r="G94" i="2"/>
  <c r="G93" i="2"/>
  <c r="G90" i="2"/>
  <c r="G89" i="2"/>
  <c r="G88" i="2"/>
  <c r="G85" i="2"/>
  <c r="G84" i="2"/>
  <c r="G83" i="2"/>
  <c r="G81" i="2"/>
  <c r="G80" i="2"/>
  <c r="G79" i="2"/>
  <c r="G76" i="2"/>
  <c r="G75" i="2"/>
  <c r="G74" i="2"/>
  <c r="G72" i="2"/>
  <c r="G71" i="2"/>
  <c r="G70" i="2"/>
  <c r="G66" i="2"/>
  <c r="G65" i="2"/>
  <c r="G64" i="2"/>
  <c r="G59" i="2"/>
  <c r="G56" i="2"/>
  <c r="G52" i="2"/>
  <c r="G51" i="2"/>
  <c r="G49" i="2"/>
  <c r="G46" i="2"/>
  <c r="G45" i="2"/>
  <c r="G44" i="2"/>
  <c r="G43" i="2"/>
  <c r="G42" i="2"/>
  <c r="G38" i="2"/>
  <c r="G37" i="2"/>
  <c r="G35" i="2"/>
  <c r="G34" i="2"/>
  <c r="G33" i="2"/>
  <c r="G30" i="2"/>
  <c r="G29" i="2"/>
  <c r="G28" i="2"/>
  <c r="G27" i="2"/>
  <c r="G25" i="2"/>
  <c r="G24" i="2"/>
  <c r="G22" i="2"/>
  <c r="G19" i="2"/>
  <c r="H19" i="2" s="1"/>
  <c r="G17" i="2"/>
  <c r="G16" i="2"/>
  <c r="G15" i="2"/>
  <c r="G14" i="2"/>
  <c r="G12" i="2"/>
  <c r="G11" i="2"/>
  <c r="H226" i="2" l="1"/>
  <c r="H148" i="2"/>
  <c r="H188" i="2"/>
  <c r="H215" i="2"/>
  <c r="H209" i="2"/>
  <c r="H194" i="2"/>
  <c r="H156" i="2"/>
  <c r="H116" i="2"/>
  <c r="H76" i="2"/>
  <c r="H66" i="2"/>
  <c r="H221" i="2"/>
  <c r="H25" i="2"/>
  <c r="H47" i="2"/>
  <c r="H52" i="2"/>
  <c r="H60" i="2"/>
  <c r="H202" i="2"/>
  <c r="H256" i="2"/>
  <c r="H17" i="2"/>
  <c r="G288" i="2"/>
  <c r="H30" i="2"/>
  <c r="H38" i="2"/>
  <c r="H105" i="2"/>
  <c r="H108" i="2"/>
  <c r="H185" i="2"/>
  <c r="H243" i="2"/>
  <c r="H248" i="2"/>
  <c r="H280" i="2"/>
  <c r="I280" i="2" s="1"/>
  <c r="G38" i="4" s="1"/>
  <c r="H85" i="2"/>
  <c r="H90" i="2"/>
  <c r="H98" i="2"/>
  <c r="H125" i="2"/>
  <c r="H130" i="2"/>
  <c r="H139" i="2"/>
  <c r="H145" i="2"/>
  <c r="H165" i="2"/>
  <c r="H170" i="2"/>
  <c r="H178" i="2"/>
  <c r="H231" i="2"/>
  <c r="I238" i="2"/>
  <c r="G29" i="4" s="1"/>
  <c r="E29" i="4" s="1"/>
  <c r="H274" i="2"/>
  <c r="I274" i="2" s="1"/>
  <c r="G35" i="4" s="1"/>
  <c r="H285" i="2"/>
  <c r="I285" i="2" s="1"/>
  <c r="G41" i="4" s="1"/>
  <c r="C44" i="4"/>
  <c r="D44" i="4"/>
  <c r="E44" i="4"/>
  <c r="I217" i="2" l="1"/>
  <c r="G23" i="4" s="1"/>
  <c r="C23" i="4" s="1"/>
  <c r="I231" i="2"/>
  <c r="G26" i="4" s="1"/>
  <c r="E26" i="4" s="1"/>
  <c r="I194" i="2"/>
  <c r="G20" i="4" s="1"/>
  <c r="D20" i="4" s="1"/>
  <c r="I130" i="2"/>
  <c r="G14" i="4" s="1"/>
  <c r="E14" i="4" s="1"/>
  <c r="I52" i="2"/>
  <c r="G8" i="4" s="1"/>
  <c r="E8" i="4" s="1"/>
  <c r="I90" i="2"/>
  <c r="G11" i="4" s="1"/>
  <c r="D11" i="4" s="1"/>
  <c r="I258" i="2"/>
  <c r="G32" i="4" s="1"/>
  <c r="D32" i="4" s="1"/>
  <c r="I170" i="2"/>
  <c r="G17" i="4" s="1"/>
  <c r="E35" i="4"/>
  <c r="D35" i="4"/>
  <c r="C35" i="4"/>
  <c r="D41" i="4"/>
  <c r="E41" i="4"/>
  <c r="C38" i="4"/>
  <c r="E38" i="4"/>
  <c r="D23" i="4" l="1"/>
  <c r="C20" i="4"/>
  <c r="D8" i="4"/>
  <c r="C8" i="4"/>
  <c r="D14" i="4"/>
  <c r="C14" i="4"/>
  <c r="C11" i="4"/>
  <c r="E11" i="4"/>
  <c r="D17" i="4"/>
  <c r="E17" i="4"/>
  <c r="C17" i="4"/>
  <c r="G47" i="4"/>
  <c r="E47" i="4" l="1"/>
  <c r="D47" i="4"/>
  <c r="C47" i="4"/>
  <c r="C48" i="4" s="1"/>
  <c r="D48" i="4" l="1"/>
  <c r="E48" i="4" s="1"/>
</calcChain>
</file>

<file path=xl/sharedStrings.xml><?xml version="1.0" encoding="utf-8"?>
<sst xmlns="http://schemas.openxmlformats.org/spreadsheetml/2006/main" count="7051" uniqueCount="431">
  <si>
    <t>Orçamento Sintético Global</t>
  </si>
  <si>
    <t>OBRA :</t>
  </si>
  <si>
    <t>REFORMA FAC. ODONTO UFAM</t>
  </si>
  <si>
    <t>ORÇAMENTO :</t>
  </si>
  <si>
    <t>REFORMA FAC. ODONTO</t>
  </si>
  <si>
    <t>LOCAL :</t>
  </si>
  <si>
    <t>DESCRIÇÃO</t>
  </si>
  <si>
    <t>CLASS</t>
  </si>
  <si>
    <t>UNIDADE</t>
  </si>
  <si>
    <t>QUANT.</t>
  </si>
  <si>
    <t>PREÇO(R$)</t>
  </si>
  <si>
    <t>PREÇO TOTAL (R$)</t>
  </si>
  <si>
    <t>01.00</t>
  </si>
  <si>
    <t>LABORATÓRIO DE PROTESE 01</t>
  </si>
  <si>
    <t>DEMOLIÇÕES E REMOÇÕES</t>
  </si>
  <si>
    <t>72178U</t>
  </si>
  <si>
    <t>RETIRADA DE DIVISORIAS EM CHAPAS DE MADEIRA, COM MONTANTES METALICOS</t>
  </si>
  <si>
    <t>SER.CG</t>
  </si>
  <si>
    <t>M2</t>
  </si>
  <si>
    <t>97622U</t>
  </si>
  <si>
    <t>DEMOLIÇÃO DE ALVENARIA DE BLOCO FURADO, DE FORMA MANUAL, SEM REAPROVEITAMENTO. AF_12/2017</t>
  </si>
  <si>
    <t>M3</t>
  </si>
  <si>
    <t>97628U</t>
  </si>
  <si>
    <t>DEMOLIÇÃO DE LAJES, DE FORMA MANUAL, SEM REAPROVEITAMENTO. AF_12/2017</t>
  </si>
  <si>
    <t>97633U</t>
  </si>
  <si>
    <t>DEMOLIÇÃO DE REVESTIMENTO CERÂMICO, DE FORMA MANUAL, SEM REAPROVEITAMENTO. AF_12/2017</t>
  </si>
  <si>
    <t>97644U</t>
  </si>
  <si>
    <t>REMOÇÃO DE PORTAS, DE FORMA MANUAL, SEM REAPROVEITAMENTO. AF_12/2017</t>
  </si>
  <si>
    <t>97645U</t>
  </si>
  <si>
    <t>REMOÇÃO DE JANELAS, DE FORMA MANUAL, SEM REAPROVEITAMENTO. AF_12/2017</t>
  </si>
  <si>
    <t>97666U</t>
  </si>
  <si>
    <t>REMOÇÃO DE METAIS SANITÁRIOS, DE FORMA MANUAL, SEM REAPROVEITAMENTO. AF_12/2017</t>
  </si>
  <si>
    <t>UN</t>
  </si>
  <si>
    <t>PAVIMENTAÇÃO</t>
  </si>
  <si>
    <t>72136U</t>
  </si>
  <si>
    <t>PISO INDUSTRIAL DE ALTA RESISTENCIA, ESPESSURA 8MM, INCLUSO JUNTAS DE DILATACAO PLASTICAS E POLIMENTO MECANIZADO</t>
  </si>
  <si>
    <t>ESQUADRIAS</t>
  </si>
  <si>
    <t>90844U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</si>
  <si>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</si>
  <si>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91341U</t>
  </si>
  <si>
    <t>PORTA EM ALUMÍNIO DE ABRIR TIPO VENEZIANA COM GUARNIÇÃO, FIXAÇÃO COM PARAFUSOS - FORNECIMENTO E INSTALAÇÃO. AF_08/2015</t>
  </si>
  <si>
    <t>94579U</t>
  </si>
  <si>
    <t>JANELA DE ALUMÍNIO DE CORRER, 4 FOLHAS, FIXAÇÃO COM PARAFUSO, VEDAÇÃO COM ESPUMA EXPANSIVA PU, COM VIDROS, PADRONIZADA. AF_07/2016</t>
  </si>
  <si>
    <t>FUA.151018/001</t>
  </si>
  <si>
    <t>DIVISÓRIA ARTICULADA, ESTRUTURA EM AÇO COM ACABAMENTO EM PINTURA ELETROSTÁTICA, VEDAÇÃO EM CHAPA DE MDF DE 15MM, REVESTIDA EM LAMINADO MELAMÍNICO E PREENCHIMENTO ACUSTICO EM LÃ DE VIDRO</t>
  </si>
  <si>
    <t>MAT.</t>
  </si>
  <si>
    <t>FUA.41762/001</t>
  </si>
  <si>
    <t>PORTA DE MADEIRA ESPECIAL C0M CHUMBO REVESTIDO DE 0,80 X 2,10M - FORNECIMENTO, COLOCAÇÃO E ACABAMENTO</t>
  </si>
  <si>
    <t>PAREDES</t>
  </si>
  <si>
    <t>87503U</t>
  </si>
  <si>
    <t>ALVENARIA DE VEDAÇÃO DE BLOCOS CERÂMICOS FURADOS NA HORIZONTAL DE 9X19X19CM (ESPESSURA 9CM) DE PAREDES COM ÁREA LÍQUIDA MAIOR OU IGUAL A 6M² SEM VÃOS E ARGAMASSA DE ASSENTAMENTO COM PREPARO EM BETONEIRA. AF_06/2014</t>
  </si>
  <si>
    <t>87529U</t>
  </si>
  <si>
    <t>MASSA ÚNICA, PARA RECEBIMENTO DE PINTURA, EM ARGAMASSA TRAÇO 1:2:8, PREPARO MECÂNICO COM BETONEIRA 400L, APLICADA MANUALMENTE EM FACES INTERNAS DE PAREDES, ESPESSURA DE 20MM, COM EXECUÇÃO DE TALISCAS. AF_06/2014</t>
  </si>
  <si>
    <t>87547U</t>
  </si>
  <si>
    <t>MASSA ÚNICA, PARA RECEBIMENTO DE PINTURA, EM ARGAMASSA TRAÇO 1:2:8, PREPARO MECÂNICO COM BETONEIRA 400L, APLICADA MANUALMENTE EM FACES INTERNAS DE PAREDES, ESPESSURA DE 10MM, COM EXECUÇÃO DE TALISCAS. AF_06/2014</t>
  </si>
  <si>
    <t>FUA.87529/001</t>
  </si>
  <si>
    <t>MASSA UNICA, COM USO DE ARGAMASSA BARITADA PREPARO MACÂNICO COM BETONEIRA 400L, APLICADA MANUALMENTE EM FACES INTERNAS DE PAREDES, ESPESSURA DE 20MM, COM EXECUÇÃO DE TALISCAS</t>
  </si>
  <si>
    <t>PINTURA E REVESTIMENTO</t>
  </si>
  <si>
    <t>79460U</t>
  </si>
  <si>
    <t>PINTURA EPOXI, DUAS DEMAOS</t>
  </si>
  <si>
    <t>88484U</t>
  </si>
  <si>
    <t>APLICAÇÃO DE FUNDO SELADOR ACRÍLICO EM TETO, UMA DEMÃO. AF_06/2014</t>
  </si>
  <si>
    <t>88485U</t>
  </si>
  <si>
    <t>APLICAÇÃO DE FUNDO SELADOR ACRÍLICO EM PAREDES, UMA DEMÃO. AF_06/2014</t>
  </si>
  <si>
    <t>88488U</t>
  </si>
  <si>
    <t>APLICAÇÃO MANUAL DE PINTURA COM TINTA LÁTEX ACRÍLICA EM TETO, DUAS DEMÃOS. AF_06/2014</t>
  </si>
  <si>
    <t>88489U</t>
  </si>
  <si>
    <t>APLICAÇÃO MANUAL DE PINTURA COM TINTA LÁTEX ACRÍLICA EM PAREDES, DUAS DEMÃOS. AF_06/2014</t>
  </si>
  <si>
    <t>88496U</t>
  </si>
  <si>
    <t>APLICAÇÃO E LIXAMENTO DE MASSA LÁTEX EM TETO, DUAS DEMÃOS. AF_06/2014</t>
  </si>
  <si>
    <t>88497U</t>
  </si>
  <si>
    <t>APLICAÇÃO E LIXAMENTO DE MASSA LÁTEX EM PAREDES, DUAS DEMÃOS. AF_06/2014</t>
  </si>
  <si>
    <t>ELEMENTOS EM GRANITO</t>
  </si>
  <si>
    <t>86889U</t>
  </si>
  <si>
    <t>BANCADA DE GRANITO CINZA POLIDO PARA PIA DE COZINHA 1,50 X 0,60 M - FORNECIMENTO E INSTALAÇÃO. AF_12/2013</t>
  </si>
  <si>
    <t>86935U</t>
  </si>
  <si>
    <t>CUBA DE EMBUTIR DE AÇO INOXIDÁVEL MÉDIA, INCLUSO VÁLVULA TIPO AMERICANA EM METAL CROMADO E SIFÃO FLEXÍVEL EM PVC - FORNECIMENTO E INSTALAÇÃO. AF_12/2013</t>
  </si>
  <si>
    <t>FUA.79627/001</t>
  </si>
  <si>
    <t>BANCADA EM GRANITO CINZA ANDORINHA POLIDO, ESP = 2,5CM, PARA LABORATÓRIO</t>
  </si>
  <si>
    <t>INSTALAÇÕES DE AR COMPRIMIDO</t>
  </si>
  <si>
    <t>97536U</t>
  </si>
  <si>
    <t>TUBO DE AÇO GALVANIZADO COM COSTURA, CLASSE MÉDIA, CONEXÃO ROSQUEADA, DN 25 (1"), INSTALADO EM RAMAIS E SUB-RAMAIS DE GÁS - FORNECIMENTO E INSTALAÇÃO. AF_12/2015</t>
  </si>
  <si>
    <t>M</t>
  </si>
  <si>
    <t>97551U</t>
  </si>
  <si>
    <t>CURVA 90 GRAUS, EM AÇO, CONEXÃO SOLDADA, DN 25 (1"), INSTALADO EM RAMAIS E SUB-RAMAIS DE GÁS - FORNECIMENTO E INSTALAÇÃO. AF_12/2015</t>
  </si>
  <si>
    <t>97554U</t>
  </si>
  <si>
    <t>TÊ, EM AÇO, CONEXÃO SOLDADA, DN 25 (1"), INSTALADO EM RAMAIS E SUB-RAMAIS DE GÁS - FORNECIMENTO E INSTALAÇÃO. AF_12/2015</t>
  </si>
  <si>
    <t>FUA.89985/001</t>
  </si>
  <si>
    <t>VÁLVULA DE PRESSÃO PARA GÁS - FORNECIMENTO E INSTAÇÃO</t>
  </si>
  <si>
    <t>02.00</t>
  </si>
  <si>
    <t>LABORATÓRIO DE PROTESE 02</t>
  </si>
  <si>
    <t>03.00</t>
  </si>
  <si>
    <t>LABORATORIO DE DENTISTICA</t>
  </si>
  <si>
    <t>04.00</t>
  </si>
  <si>
    <t>LABORATORIO DE MATERIAIS DENTÁRIOS</t>
  </si>
  <si>
    <t>05.00</t>
  </si>
  <si>
    <t>SALA DE ESTUDOS DE PÓS GRADUAÇÃO</t>
  </si>
  <si>
    <t>FUA.74050/011</t>
  </si>
  <si>
    <t>BANCADA DE LABORATÓRIO (B1) - FORNECIMENTO E INSTALAÇÃO</t>
  </si>
  <si>
    <t>96360U</t>
  </si>
  <si>
    <t>PAREDE COM PLACAS DE GESSO ACARTONADO (DRYWALL), PARA USO INTERNO, COM DUAS FACES SIMPLES E ESTRUTURA METÁLICA COM GUIAS DUPLAS, SEM VÃOS. AF_06/2017_P</t>
  </si>
  <si>
    <t>06.00</t>
  </si>
  <si>
    <t>LABORATÓRIO MULTIMÍDIA</t>
  </si>
  <si>
    <t>93441U</t>
  </si>
  <si>
    <t>BANCADA DE GRANITO CINZA POLIDO 150 X 60 CM, COM CUBA DE EMBUTIR DE AÇO INOXIDÁVEL MÉDIA, VÁLVULA AMERICANA EM METAL CROMADO, SIFÃO FLEXÍVEL EM PVC, ENGATE FLEXÍVEL 30 CM, TORNEIRA CROMADA LONGA DE PAREDE, 1/2 OU 3/4, PARA PIA DE COZINHA, PADRÃO POPULAR- FORNEC. E INSTAL. AF_12/2013</t>
  </si>
  <si>
    <t>07.00</t>
  </si>
  <si>
    <t>REPROGRAFIA / INFORMÁTICA / COORDENAÇÃO ADMINISTRATIVA</t>
  </si>
  <si>
    <t>FUA 40422/01</t>
  </si>
  <si>
    <t>DIVISÓRIA ESTRUTURADA EM PERFIL DE AÇO GALVANIZADO PINTADO DUPLO C/ PAINEL EM LAMINADO MELAMÍNICO COLMEIA E35MM TIPO PP COLOCADA</t>
  </si>
  <si>
    <t>FUA 40430</t>
  </si>
  <si>
    <t>FERRAGENS PARA PORTA</t>
  </si>
  <si>
    <t>CJ</t>
  </si>
  <si>
    <t>08.00</t>
  </si>
  <si>
    <t>SALA DE PRONTUÁRIOS</t>
  </si>
  <si>
    <t>94570U</t>
  </si>
  <si>
    <t>JANELA DE ALUMÍNIO DE CORRER, 2 FOLHAS, FIXAÇÃO COM PARAFUSO SOBRE CONTRAMARCO (EXCLUSIVE CONTRAMARCO), COM VIDROS PADRONIZADA. AF_07/2016</t>
  </si>
  <si>
    <t>86895U</t>
  </si>
  <si>
    <t>BANCADA DE GRANITO CINZA POLIDO PARA LAVATÓRIO 0,50 X 0,60 M - FORNECIMENTO E INSTALAÇÃO. AF_12/2013</t>
  </si>
  <si>
    <t>09.00</t>
  </si>
  <si>
    <t>HIGIENIZAÇÃO / ARMAZENAMENTO</t>
  </si>
  <si>
    <t>90842U</t>
  </si>
  <si>
    <t>KIT DE PORTA DE MADEIRA PARA PINTURA, SEMI-OCA (LEVE OU MÉDIA), PADRÃO MÉDIO, 70X210CM, ESPESSURA DE 3,5CM, ITENS INCLUSOS: DOBRADIÇAS, MONTAGEM E INSTALAÇÃO DO BATENTE, FECHADURA COM EXECUÇÃO DO FURO - FORNECIMENTO E INSTALAÇÃO. AF_08/2015</t>
  </si>
  <si>
    <t>10.00</t>
  </si>
  <si>
    <t>INSTALAÇÕES ELETRICAS</t>
  </si>
  <si>
    <t>91170U</t>
  </si>
  <si>
    <t>FIXAÇÃO DE TUBOS HORIZONTAIS DE PVC, CPVC OU COBRE DIÂMETROS MENORES OU IGUAIS A 40 MM OU ELETROCALHAS ATÉ 150MM DE LARGURA, COM ABRAÇADEIRA METÁLICA RÍGIDA TIPO D 1/2?, FIXADA EM PERFILADO EM LAJE. AF_05/2015</t>
  </si>
  <si>
    <t>91870U</t>
  </si>
  <si>
    <t>ELETRODUTO RÍGIDO ROSCÁVEL, PVC, DN 20 MM (1/2"), PARA CIRCUITOS TERMINAIS, INSTALADO EM PAREDE - FORNECIMENTO E INSTALAÇÃO. AF_12/2015</t>
  </si>
  <si>
    <t>91871U</t>
  </si>
  <si>
    <t>ELETRODUTO RÍGIDO ROSCÁVEL, PVC, DN 25 MM (3/4"), PARA CIRCUITOS TERMINAIS, INSTALADO EM PAREDE - FORNECIMENTO E INSTALAÇÃO. AF_12/2015</t>
  </si>
  <si>
    <t>91872U</t>
  </si>
  <si>
    <t>ELETRODUTO RÍGIDO ROSCÁVEL, PVC, DN 32 MM (1"), PARA CIRCUITOS TERMINAIS, INSTALADO EM PAREDE - FORNECIMENTO E INSTALAÇÃO. AF_12/2015</t>
  </si>
  <si>
    <t>91926U</t>
  </si>
  <si>
    <t>CABO DE COBRE FLEXÍVEL ISOLADO, 2,5 MM², ANTI-CHAMA 450/750 V, PARA CIRCUITOS TERMINAIS - FORNECIMENTO E INSTALAÇÃO. AF_12/2015</t>
  </si>
  <si>
    <t>91928U</t>
  </si>
  <si>
    <t>CABO DE COBRE FLEXÍVEL ISOLADO, 4 MM², ANTI-CHAMA 450/750 V, PARA CIRCUITOS TERMINAIS - FORNECIMENTO E INSTALAÇÃO. AF_12/2015</t>
  </si>
  <si>
    <t>91953U</t>
  </si>
  <si>
    <t>INTERRUPTOR SIMPLES (1 MÓDULO), 10A/250V, INCLUINDO SUPORTE E PLACA - FORNECIMENTO E INSTALAÇÃO. AF_12/2015</t>
  </si>
  <si>
    <t>91959U</t>
  </si>
  <si>
    <t>INTERRUPTOR SIMPLES (2 MÓDULOS), 10A/250V, INCLUINDO SUPORTE E PLACA - FORNECIMENTO E INSTALAÇÃO. AF_12/2015</t>
  </si>
  <si>
    <t>91967U</t>
  </si>
  <si>
    <t>INTERRUPTOR SIMPLES (3 MÓDULOS), 10A/250V, INCLUINDO SUPORTE E PLACA - FORNECIMENTO E INSTALAÇÃO. AF_12/2015</t>
  </si>
  <si>
    <t>91996U</t>
  </si>
  <si>
    <t>TOMADA MÉDIA DE EMBUTIR (1 MÓDULO), 2P+T 10 A, INCLUINDO SUPORTE E PLACA - FORNECIMENTO E INSTALAÇÃO. AF_12/2015</t>
  </si>
  <si>
    <t>93655U</t>
  </si>
  <si>
    <t>DISJUNTOR MONOPOLAR TIPO DIN, CORRENTE NOMINAL DE 20A - FORNECIMENTO E INSTALAÇÃO. AF_04/2016</t>
  </si>
  <si>
    <t>93656U</t>
  </si>
  <si>
    <t>DISJUNTOR MONOPOLAR TIPO DIN, CORRENTE NOMINAL DE 25A - FORNECIMENTO E INSTALAÇÃO. AF_04/2016</t>
  </si>
  <si>
    <t>95778U</t>
  </si>
  <si>
    <t>CONDULETE DE ALUMÍNIO, TIPO C, PARA ELETRODUTO DE AÇO GALVANIZADO DN 20 MM (3/4), APARENTE - FORNECIMENTO E INSTALAÇÃO. AF_11/2016_P</t>
  </si>
  <si>
    <t>95780U</t>
  </si>
  <si>
    <t>CONDULETE DE ALUMÍNIO, TIPO B, PARA ELETRODUTO DE AÇO GALVANIZADO DN 25 MM (1), APARENTE - FORNECIMENTO E INSTALAÇÃO. AF_11/2016_P</t>
  </si>
  <si>
    <t>97592U</t>
  </si>
  <si>
    <t>LUMINÁRIA TIPO PLAFON, DE SOBREPOR, COM 1 LÂMPADA LED - FORNECIMENTO E INSTALAÇÃO. AF_11/2017</t>
  </si>
  <si>
    <t>11.00</t>
  </si>
  <si>
    <t>SERVIÇOS COMPLEMENTARES</t>
  </si>
  <si>
    <t>72897U</t>
  </si>
  <si>
    <t>CARGA MANUAL DE ENTULHO EM CAMINHAO BASCULANTE 6 M3</t>
  </si>
  <si>
    <t>72900U</t>
  </si>
  <si>
    <t>TRANSPORTE DE ENTULHO COM CAMINHAO BASCULANTE 6 M3, RODOVIA PAVIMENTADA, DMT 0,5 A 1,0 KM</t>
  </si>
  <si>
    <t>74209/1U</t>
  </si>
  <si>
    <t>PLACA DE OBRA EM CHAPA DE ACO GALVANIZADO</t>
  </si>
  <si>
    <t>74220/1U</t>
  </si>
  <si>
    <t>TAPUME DE CHAPA DE MADEIRA COMPENSADA, E= 6MM, COM PINTURA A CAL E REAPROVEITAMENTO DE 2X</t>
  </si>
  <si>
    <t>9537U</t>
  </si>
  <si>
    <t>LIMPEZA FINAL DA OBRA</t>
  </si>
  <si>
    <t>12.00</t>
  </si>
  <si>
    <t>COMBATE A INCÊNDIO</t>
  </si>
  <si>
    <t>72283U</t>
  </si>
  <si>
    <t>ABRIGO PARA HIDRANTE, 75X45X17CM, COM REGISTRO GLOBO ANGULAR 45º 2.1/2", ADAPTADOR STORZ 2.1/2", MANGUEIRA DE INCÊNDIO 15M, REDUÇÃO 2.1/2X1.1/2" E ESGUICHO EM LATÃO 1.1/2" - FORNECIMENTO E INSTALAÇÃO</t>
  </si>
  <si>
    <t>72554U</t>
  </si>
  <si>
    <t>EXTINTOR DE CO2 6KG - FORNECIMENTO E INSTALACAO</t>
  </si>
  <si>
    <t>73775/2U</t>
  </si>
  <si>
    <t>EXTINTOR INCENDIO AGUA-PRESSURIZADA 10L INCL SUPORTE PAREDE CARGA COMPLETA FORNECIMENTO E COLOCACAO</t>
  </si>
  <si>
    <t>97599U</t>
  </si>
  <si>
    <t>LUMINÁRIA DE EMERGÊNCIA - FORNECIMENTO E INSTALAÇÃO. AF_11/2017</t>
  </si>
  <si>
    <t>13.00</t>
  </si>
  <si>
    <t>ADMISTRAÇÃO DE OBRAS</t>
  </si>
  <si>
    <t>FUA.74242/003</t>
  </si>
  <si>
    <t>ADMINISTRAÇÃO DE OBRAS</t>
  </si>
  <si>
    <t>MES</t>
  </si>
  <si>
    <t xml:space="preserve">TOTAL GERAL: </t>
  </si>
  <si>
    <t>Volare Sisplo 20 - PINI</t>
  </si>
  <si>
    <t>CÓDIGO</t>
  </si>
  <si>
    <t>Taxa: LS: 116,78% / BDI: 22,23%</t>
  </si>
  <si>
    <t>Orçamento Analítico</t>
  </si>
  <si>
    <t>COEF.</t>
  </si>
  <si>
    <t>CARPINTEIRO DE ESQUADRIA</t>
  </si>
  <si>
    <t>M.O.</t>
  </si>
  <si>
    <t>H</t>
  </si>
  <si>
    <t>PREÇO (mão-de-obra):</t>
  </si>
  <si>
    <t>PREÇO (material):</t>
  </si>
  <si>
    <t>PREÇO TOTAL (unit.):</t>
  </si>
  <si>
    <t>LS(%): 116,78</t>
  </si>
  <si>
    <t>BDI(%): 22,23</t>
  </si>
  <si>
    <t>ADM(%): 0,00</t>
  </si>
  <si>
    <t>TOTAL TAXA:</t>
  </si>
  <si>
    <t>PREÇO TOTAL UNIT. (c/ taxa):</t>
  </si>
  <si>
    <t>QUANTIDADE:</t>
  </si>
  <si>
    <t>PREÇO TOTAL (c/ taxa):</t>
  </si>
  <si>
    <t>88309U</t>
  </si>
  <si>
    <t>PEDREIRO COM ENCARGOS COMPLEMENTARES</t>
  </si>
  <si>
    <t>88316U</t>
  </si>
  <si>
    <t>SERVENTE COM ENCARGOS COMPLEMENTARES</t>
  </si>
  <si>
    <t>88256U</t>
  </si>
  <si>
    <t>AZULEJISTA OU LADRILHISTA COM ENCARGOS COMPLEMENTARES</t>
  </si>
  <si>
    <t>CABO DE ACO GALVANIZADO, DIAMETRO 9,53 MM (3/8"), COM ALMA DE FIBRA 6 X 25 F (COLETADO CAIXA)</t>
  </si>
  <si>
    <t>KG</t>
  </si>
  <si>
    <t>88267U</t>
  </si>
  <si>
    <t>ENCANADOR OU BOMBEIRO HIDRÁULICO COM ENCARGOS COMPLEMENTARES</t>
  </si>
  <si>
    <t>CIMENTO PORTLAND COMPOSTO CP II-32</t>
  </si>
  <si>
    <t>JUNTA PLASTICA DE DILATACAO PARA PISOS, COR CINZA, 17 X 3 MM (ALTURA X ESPESSURA)</t>
  </si>
  <si>
    <t>GRANILHA/ GRANA/ PEDRISCO OU AGREGADO EM MARMORE/ GRANITO/ QUARTZO E CALCARIO, PRETO, CINZA, PALHA OU BRANCO</t>
  </si>
  <si>
    <t>RESINA ACRILICA BASE AGUA - COR BRANCA</t>
  </si>
  <si>
    <t>L</t>
  </si>
  <si>
    <t>95276U</t>
  </si>
  <si>
    <t>POLIDORA DE PISO (POLITRIZ), PESO DE 100KG, DIÂMETRO 450 MM, MOTOR ELÉTRICO, POTÊNCIA 4 HP - CHP DIURNO. AF_09/2016</t>
  </si>
  <si>
    <t>CHP</t>
  </si>
  <si>
    <t>90803U</t>
  </si>
  <si>
    <t>ADUELA / MARCO / BATENTE PARA PORTA DE 90X210CM, PADRÃO MÉDIO - FORNECIMENTO E MONTAGEM. AF_08/2015</t>
  </si>
  <si>
    <t>90819U</t>
  </si>
  <si>
    <t>ADUELA / MARCO / BATENTE PARA PORTA DE 90X210CM, FIXAÇÃO COM ARGAMASSA - SOMENTE INSTALAÇÃO. AF_08/2015_P</t>
  </si>
  <si>
    <t>90823U</t>
  </si>
  <si>
    <t>PORTA DE MADEIRA PARA PINTURA, SEMI-OCA (LEVE OU MÉDIA), 90X210CM, ESPESSURA DE 3,5CM, INCLUSO DOBRADIÇAS - FORNECIMENTO E INSTALAÇÃO. AF_08/2015</t>
  </si>
  <si>
    <t>90829U</t>
  </si>
  <si>
    <t>ALIZAR / GUARNIÇÃO DE 5X1,5CM PARA PORTA DE 90X210CM FIXADO COM PREGOS, PADRÃO MÉDIO - FORNECIMENTO E INSTALAÇÃO. AF_08/2015</t>
  </si>
  <si>
    <t>90830U</t>
  </si>
  <si>
    <t>FECHADURA DE EMBUTIR COM CILINDRO, EXTERNA, COMPLETA, ACABAMENTO PADRÃO MÉDIO, INCLUSO EXECUÇÃO DE FURO - FORNECIMENTO E INSTALAÇÃO. AF_08/2015</t>
  </si>
  <si>
    <t>SELANTE ELASTICO MONOCOMPONENTE A BASE DE POLIURETANO PARA JUNTAS DIVERSAS</t>
  </si>
  <si>
    <t>310ML</t>
  </si>
  <si>
    <t>PORTA DE ABRIR EM ALUMINIO TIPO VENEZIANA, ACABAMENTO ANODIZADO NATURAL, SEM GUARNICAO/ALIZAR/VISTA, 87 X 210 CM</t>
  </si>
  <si>
    <t>GUARNICAO/MOLDURA DE ACABAMENTO PARA ESQUADRIA DE ALUMINIO ANODIZADO NATURAL, PARA 1 FACE (COLETADO CAIXA)</t>
  </si>
  <si>
    <t>BUCHA DE NYLON SEM ABA S10, COM PARAFUSO DE 6,10 X 65 MM EM ACO ZINCADO COM ROSCA SOBERBA, CABECA CHATA E FENDA PHILLIPS</t>
  </si>
  <si>
    <t>BUCHA DE NYLON SEM ABA S6, COM PARAFUSO DE 4,20 X 40 MM EM ACO ZINCADO COM ROSCA SOBERBA, CABECA CHATA E FENDA PHILLIPS</t>
  </si>
  <si>
    <t>JANELA ALUMIINIO DE CORRER 1,20 X 1,50 M (AXL) COM 4 FOLHAS DE VIDRO INCLUSO GUARNICAO</t>
  </si>
  <si>
    <t>PARAFUSO ROSCA SOBERBA ZINCADO CABEÇA CHATA FENDA SIMPLES 5,5 X 50 MM (2'')</t>
  </si>
  <si>
    <t>CAL HIDRATADA CH-I PARA ARGAMASSAS</t>
  </si>
  <si>
    <t>BATENTE/ PORTA/ ADUELA/ MARCO MACIÇO, E= *3* CM, L= *15* CM, *60 CM A 120* CM X *210* CM, EM CEDRINHO/ ANGELIM COMERCIAL/ EUCALIPTO/ CURUPIXA / PEROBA/ CUMARU OU EQUIVALENTE DA REGIÃO (NÃO INCLUI ALIZARES)</t>
  </si>
  <si>
    <t>JG</t>
  </si>
  <si>
    <t>GUARNICAO/ ALIZAR/ VISTA MACICA, E= *1* CM, L= *4,5* CM, EM CEDRINHO/ ANGELIM COMERCIAL/ EUCALIPTO/ CURUPIXA/ PEROBA/ CUMARU OU EQUIVALENTE DA REGIAO (NÃO INCLUI ALIZARES)</t>
  </si>
  <si>
    <t>DOBRADICA EM ACO/FERRO, 3 1/2" X 3", E= 1,9 A 2 MM, COM ANEL, CROMADO OU ZINCADO, TAMPA BOLA, COM PARAFUSOS</t>
  </si>
  <si>
    <t>AREIA MEDIA - POSTO JAZIDA/FORNECEDOR (RETIRADO NA JAZIDA, SEM TRANSPORTE)</t>
  </si>
  <si>
    <t>PREGO DE AÇO POLIDO COM CABEÇA 16 X 27 (2 1/2 X 12)</t>
  </si>
  <si>
    <t>88239U</t>
  </si>
  <si>
    <t>AJUDANTE DE CARPINTEIRO COM ENCARGOS COMPLEMENTARES</t>
  </si>
  <si>
    <t>88261U</t>
  </si>
  <si>
    <t>CARPINTEIRO DE ESQUADRIA COM ENCARGOS COMPLEMENTARES</t>
  </si>
  <si>
    <t>FUA.17772/001</t>
  </si>
  <si>
    <t>PORTA DE MADEIRA ESPECIAL, REVESTIDA COM CHUMBO, 80 X 210 X 35CM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</si>
  <si>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</si>
  <si>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</si>
  <si>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</si>
  <si>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(ALVENARIA DE VEDACAO), DE 9 X 19 X 19 CM</t>
  </si>
  <si>
    <t>MIL</t>
  </si>
  <si>
    <t>87292U</t>
  </si>
  <si>
    <t>ARGAMASSA TRAÇO 1:2:8 (CIMENTO, CAL E AREIA MÉDIA) PARA EMBOÇO/MASSA ÚNICA/ASSENTAMENTO DE ALVENARIA DE VEDAÇÃO, PREPARO MECÂNICO COM BETONEIRA 400 L. AF_06/2014</t>
  </si>
  <si>
    <t>FUA.28818/001</t>
  </si>
  <si>
    <t>ARGAMASSA INDUSTRIALIZADA COM ADIÇÃO DE SULFATO DE BARIO</t>
  </si>
  <si>
    <t>SOLVENTE DILUENTE A BASE DE AGUARRAS</t>
  </si>
  <si>
    <t>TINTA EPOXI PREMIUM, BRANCA</t>
  </si>
  <si>
    <t>88310U</t>
  </si>
  <si>
    <t>PINTOR COM ENCARGOS COMPLEMENTARES</t>
  </si>
  <si>
    <t>SELADOR ACRILICO PAREDES INTERNAS/EXTERNAS</t>
  </si>
  <si>
    <t>TINTA ACRILICA PREMIUM, COR BRANCO FOSCO</t>
  </si>
  <si>
    <t>LIXA EM FOLHA PARA PAREDE OU MADEIRA, NUMERO 120 (COR VERMELHA)</t>
  </si>
  <si>
    <t>MASSA CORRIDA PVA PARA PAREDES INTERNAS</t>
  </si>
  <si>
    <t>18L</t>
  </si>
  <si>
    <t>GRANITO PARA BANCADA, POLIDO, TIPO ANDORINHA/ QUARTZ/ CASTELO/ CORUMBA OU OUTROS EQUIVALENTES DA REGIAO, E= *2,5* CM</t>
  </si>
  <si>
    <t>REJUNTE EPOXI BRANCO</t>
  </si>
  <si>
    <t>SUPORTE MAO-FRANCESA EM ACO, ABAS IGUAIS 40 CM, CAPACIDADE MINIMA 70 KG, BRANCO</t>
  </si>
  <si>
    <t>MASSA PLASTICA PARA MARMORE/GRANITO</t>
  </si>
  <si>
    <t>88274U</t>
  </si>
  <si>
    <t>MARMORISTA/GRANITEIRO COM ENCARGOS COMPLEMENTARES</t>
  </si>
  <si>
    <t>86878U</t>
  </si>
  <si>
    <t>VÁLVULA EM METAL CROMADO TIPO AMERICANA 3.1/2" X 1.1/2" PARA PIA - FORNECIMENTO E INSTALAÇÃO. AF_12/2013</t>
  </si>
  <si>
    <t>86883U</t>
  </si>
  <si>
    <t>SIFÃO DO TIPO FLEXÍVEL EM PVC 1? X 1.1/2? - FORNECIMENTO E INSTALAÇÃO. AF_12/2013</t>
  </si>
  <si>
    <t>86900U</t>
  </si>
  <si>
    <t>CUBA DE EMBUTIR DE AÇO INOXIDÁVEL MÉDIA - FORNECIMENTO E INSTALAÇÃO. AF_12/2013</t>
  </si>
  <si>
    <t>CIMENTO BRANCO</t>
  </si>
  <si>
    <t>88631U</t>
  </si>
  <si>
    <t>ARGAMASSA TRAÇO 1:4 (CIMENTO E AREIA MÉDIA), PREPARO MANUAL. AF_08/2014</t>
  </si>
  <si>
    <t>TUBO ACO GALVANIZADO COM COSTURA, CLASSE MEDIA, DN 1", E = 3,38 MM, PESO 2,50 KG/M (NBR 5580)</t>
  </si>
  <si>
    <t>88248U</t>
  </si>
  <si>
    <t>AUXILIAR DE ENCANADOR OU BOMBEIRO HIDRÁULICO COM ENCARGOS COMPLEMENTARES</t>
  </si>
  <si>
    <t>ELETRODO REVESTIDO AWS - E6013, DIAMETRO IGUAL A 2,50 MM</t>
  </si>
  <si>
    <t>CURVA 90 GRAUS EM ACO CARBONO, RAIO CURTO, SOLDAVEL, PRESSAO 3.000 LBS, DN 1"</t>
  </si>
  <si>
    <t>88317U</t>
  </si>
  <si>
    <t>SOLDADOR COM ENCARGOS COMPLEMENTARES</t>
  </si>
  <si>
    <t>TE 90 GRAUS EM ACO CARBONO, SOLDAVEL, PRESSAO 3.000 LBS, DN 1"</t>
  </si>
  <si>
    <t>FITA VEDA ROSCA EM ROLOS 18MMX50M</t>
  </si>
  <si>
    <t>REGISTRO PRESSAO 3/4" REF 1416 - C/ CANOPLA ACAB CROMADO SIMPLES</t>
  </si>
  <si>
    <t>COLA A BASE DE RESINA SINTETICA PARA CHAPA DE LAMINADO MELAMINICO</t>
  </si>
  <si>
    <t>CHAPA LAMINADO MELAMINICO LISO FOSCO E = 1,3MM (1,25X3,08M)</t>
  </si>
  <si>
    <t>CHAPA DE MDF BRANCO LISO 2 FACES, E = 15 MM, DE *2,75 X 1,85* M</t>
  </si>
  <si>
    <t>TINTA ESMALTE SINTETICO PREMIUM FOSCO</t>
  </si>
  <si>
    <t>FUNDO ANTICORROSIVO PARA METAIS FERROSOS (ZARCAO)</t>
  </si>
  <si>
    <t>88251U</t>
  </si>
  <si>
    <t>AUXILIAR DE SERRALHEIRO COM ENCARGOS COMPLEMENTARES</t>
  </si>
  <si>
    <t>88273U</t>
  </si>
  <si>
    <t>MARCENEIRO COM ENCARGOS COMPLEMENTARES</t>
  </si>
  <si>
    <t>88315U</t>
  </si>
  <si>
    <t>SERRALHEIRO COM ENCARGOS COMPLEMENTARES</t>
  </si>
  <si>
    <t>MCD.5030</t>
  </si>
  <si>
    <t>METALON 50X30MM, E=2MM - PAREDE GROSSA</t>
  </si>
  <si>
    <t>PINO DE ACO COM ARRUELA CONICA, DIAMETRO ARRUELA = *23* MM E COMP HASTE = *27* MM (ACAO INDIRETA)</t>
  </si>
  <si>
    <t>CHAPA DE GESSO ACARTONADO, STANDARD (ST), COR BRANCA, E = 12,5 MM, 1200 X 2400 MM (L X C)</t>
  </si>
  <si>
    <t>PERFIL GUIA, FORMATO U, EM ACO ZINCADO, PARA ESTRUTURA PAREDE DRYWALL, E = 0,5 MM, 70 X 3000 MM (L X C)</t>
  </si>
  <si>
    <t>PERFIL MONTANTE, FORMATO C, EM ACO ZINCADO, PARA ESTRUTURA PAREDE DRYWALL, E = 0,5 MM, 70 X 3000 MM (L X C)</t>
  </si>
  <si>
    <t>FITA DE PAPEL MICROPERFURADO, 50 X 150 MM, PARA TRATAMENTO DE JUNTAS DE CHAPA DE GESSO PARA DRYWALL</t>
  </si>
  <si>
    <t>FITA DE PAPEL REFORCADA COM LAMINA DE METAL PARA REFORCO DE CANTOS DE CHAPA DE GESSO PARA DRYWALL</t>
  </si>
  <si>
    <t>MASSA DE REJUNTE EM PO PARA DRYWALL, A BASE DE GESSO, SECAGEM RAPIDA, PARA TRATAMENTO DE JUNTAS DE CHAPA DE GESSO (COM ADICAO DE AGUA)</t>
  </si>
  <si>
    <t>PARAFUSO DRY WALL, EM ACO FOSFATIZADO, CABECA TROMBETA E PONTA AGULHA (TA), COMPRIMENTO 25 MM</t>
  </si>
  <si>
    <t>PARAFUSO DRY WALL, EM ACO ZINCADO, CABECA LENTILHA E PONTA BROCA (LB), LARGURA 4,2 MM, COMPRIMENTO 13 MM</t>
  </si>
  <si>
    <t>88278U</t>
  </si>
  <si>
    <t>MONTADOR DE ESTRUTURA METÁLICA COM ENCARGOS COMPLEMENTARES</t>
  </si>
  <si>
    <t>86884U</t>
  </si>
  <si>
    <t>ENGATE FLEXÍVEL EM PLÁSTICO BRANCO, 1/2" X 30CM - FORNECIMENTO E INSTALAÇÃO. AF_12/2013</t>
  </si>
  <si>
    <t>86911U</t>
  </si>
  <si>
    <t>TORNEIRA CROMADA LONGA, DE PAREDE, 1/2" OU 3/4", PARA PIA DE COZINHA, PADRÃO POPULAR - FORNECIMENTO E INSTALAÇÃO. AF_12/2013</t>
  </si>
  <si>
    <t>DIVISORIA CEGA (N1) - PAINEL MSO/COMEIA E=35MM - MONTANTE/RODAPE DUPLO ACO GALV PINTADO - COLOCADA</t>
  </si>
  <si>
    <t>SER.MO</t>
  </si>
  <si>
    <t>FUA 11595</t>
  </si>
  <si>
    <t>FERRAGENS PARA DIVISÓRIA, INCLUSIVE FECHADURA E DOBRADIÇAS</t>
  </si>
  <si>
    <t>JANELA ALUMINIO DE CORRER 1,20 X 1,20 M (AXL) COM 2 FOLHAS DE VIDRO INCLUSO GUARNICAO.</t>
  </si>
  <si>
    <t>SILICONE ACETICO USO GERAL INCOLOR 280 G</t>
  </si>
  <si>
    <t>PARAFUSO DE ACO ZINCADO COM ROSCA SOBERBA, CABECA CHATA E FENDA SIMPLES, DIAMETRO 4,2 MM, COMPRIMENTO * 32 * MM</t>
  </si>
  <si>
    <t>SUPORTE MAO-FRANCESA EM ACO, ABAS IGUAIS 30 CM, CAPACIDADE MINIMA 60 KG, BRANCO</t>
  </si>
  <si>
    <t>90801U</t>
  </si>
  <si>
    <t>ADUELA / MARCO / BATENTE PARA PORTA DE 70X210CM, PADRÃO MÉDIO - FORNECIMENTO E MONTAGEM. AF_08/2015</t>
  </si>
  <si>
    <t>90807U</t>
  </si>
  <si>
    <t>ADUELA / MARCO / BATENTE PARA PORTA DE 70X210CM, FIXAÇÃO COM ARGAMASSA - SOMENTE INSTALAÇÃO. AF_08/2015_P</t>
  </si>
  <si>
    <t>90821U</t>
  </si>
  <si>
    <t>PORTA DE MADEIRA PARA PINTURA, SEMI-OCA (LEVE OU MÉDIA), 70X210CM, ESPESSURA DE 3,5CM, INCLUSO DOBRADIÇAS - FORNECIMENTO E INSTALAÇÃO. AF_08/2015</t>
  </si>
  <si>
    <t>90827U</t>
  </si>
  <si>
    <t>ALIZAR / GUARNIÇÃO DE 5X1,5CM PARA PORTA DE 70X210CM FIXADO COM PREGOS, PADRÃO MÉDIO - FORNECIMENTO E INSTALAÇÃO. AF_08/2015</t>
  </si>
  <si>
    <t>91306U</t>
  </si>
  <si>
    <t>FECHADURA DE EMBUTIR PARA PORTAS INTERNAS, COMPLETA, ACABAMENTO PADRÃO MÉDIO, COM EXECUÇÃO DE FURO - FORNECIMENTO E INSTALAÇÃO. AF_08/2015</t>
  </si>
  <si>
    <t>ABRACADEIRA EM ACO PARA AMARRACAO DE ELETRODUTOS, TIPO D, COM 1/2" E PARAFUSO DE FIXACAO</t>
  </si>
  <si>
    <t>ELETRODUTO DE PVC RIGIDO ROSCAVEL DE 1/2 ", SEM LUVA</t>
  </si>
  <si>
    <t>88247U</t>
  </si>
  <si>
    <t>AUXILIAR DE ELETRICISTA COM ENCARGOS COMPLEMENTARES</t>
  </si>
  <si>
    <t>88264U</t>
  </si>
  <si>
    <t>ELETRICISTA COM ENCARGOS COMPLEMENTARES</t>
  </si>
  <si>
    <t>ELETRODUTO DE PVC RIGIDO ROSCAVEL DE 3/4 ", SEM LUVA</t>
  </si>
  <si>
    <t>ELETRODUTO DE PVC RIGIDO ROSCAVEL DE 1 ", SEM LUVA</t>
  </si>
  <si>
    <t>CABO DE COBRE, FLEXIVEL, CLASSE 4 OU 5, ISOLACAO EM PVC/A, ANTICHAMA BWF-B, 1 CONDUTOR, 450/750 V, SECAO NOMINAL 2,5 MM2</t>
  </si>
  <si>
    <t>FITA ISOLANTE ADESIVA ANTICHAMA, USO ATE 750 V, EM ROLO DE 19 MM X 5 M</t>
  </si>
  <si>
    <t>CABO DE COBRE, FLEXIVEL, CLASSE 4 OU 5, ISOLACAO EM PVC/A, ANTICHAMA BWF-B, 1 CONDUTOR, 450/750 V, SECAO NOMINAL 4 MM2</t>
  </si>
  <si>
    <t>91946U</t>
  </si>
  <si>
    <t>SUPORTE PARAFUSADO COM PLACA DE ENCAIXE 4" X 2" MÉDIO (1,30 M DO PISO) PARA PONTO ELÉTRICO - FORNECIMENTO E INSTALAÇÃO. AF_12/2015</t>
  </si>
  <si>
    <t>91952U</t>
  </si>
  <si>
    <t>INTERRUPTOR SIMPLES (1 MÓDULO), 10A/250V, SEM SUPORTE E SEM PLACA - FORNECIMENTO E INSTALAÇÃO. AF_12/2015</t>
  </si>
  <si>
    <t>91958U</t>
  </si>
  <si>
    <t>INTERRUPTOR SIMPLES (2 MÓDULOS), 10A/250V, SEM SUPORTE E SEM PLACA - FORNECIMENTO E INSTALAÇÃO. AF_12/2015</t>
  </si>
  <si>
    <t>91966U</t>
  </si>
  <si>
    <t>INTERRUPTOR SIMPLES (3 MÓDULOS), 10A/250V, SEM SUPORTE E SEM PLACA - FORNECIMENTO E INSTALAÇÃO. AF_12/2015</t>
  </si>
  <si>
    <t>91994U</t>
  </si>
  <si>
    <t>TOMADA MÉDIA DE EMBUTIR (1 MÓDULO), 2P+T 10 A, SEM SUPORTE E SEM PLACA - FORNECIMENTO E INSTALAÇÃO. AF_12/2015</t>
  </si>
  <si>
    <t>TERMINAL A COMPRESSAO EM COBRE ESTANHADO PARA CABO 4 MM2, 1 FURO E 1 COMPRESSAO, PARA PARAFUSO DE FIXACAO M5</t>
  </si>
  <si>
    <t>DISJUNTOR TIPO DIN/IEC, MONOPOLAR DE 6 ATE 32A</t>
  </si>
  <si>
    <t>CONDULETE DE ALUMINIO TIPO C, PARA ELETRODUTO ROSCAVEL DE 3/4", COM TAMPA CEGA</t>
  </si>
  <si>
    <t>CONDULETE DE ALUMINIO TIPO B, PARA ELETRODUTO ROSCAVEL DE 1", COM TAMPA CEGA</t>
  </si>
  <si>
    <t>LUMINARIA LED PLAFON REDONDO DE SOBREPOR BIVOLT 12/13 W, D = *17* CM</t>
  </si>
  <si>
    <t>5961U</t>
  </si>
  <si>
    <t>CAMINHÃO BASCULANTE 6 M3, PESO BRUTO TOTAL 16.000 KG, CARGA ÚTIL MÁXIMA 13.071 KG, DISTÂNCIA ENTRE EIXOS 4,80 M, POTÊNCIA 230 CV INCLUSIVE CAÇAMBA METÁLICA - CHI DIURNO. AF_06/2014</t>
  </si>
  <si>
    <t>CHI</t>
  </si>
  <si>
    <t>5811U</t>
  </si>
  <si>
    <t>CAMINHÃO BASCULANTE 6 M3, PESO BRUTO TOTAL 16.000 KG, CARGA ÚTIL MÁXIMA 13.071 KG, DISTÂNCIA ENTRE EIXOS 4,80 M, POTÊNCIA 230 CV INCLUSIVE CAÇAMBA METÁLICA - CHP DIURNO. AF_06/2014</t>
  </si>
  <si>
    <t>SARRAFO DE MADEIRA NAO APARELHADA *2,5 X 7* CM, MACARANDUBA, ANGELIM OU EQUIVALENTE DA REGIAO</t>
  </si>
  <si>
    <t>PECA DE MADEIRA NATIVA / REGIONAL 7,5 X 7,5CM (3X3) NAO APARELHADA (P/FORMA)</t>
  </si>
  <si>
    <t>PLACA DE OBRA (PARA CONSTRUCAO CIVIL) EM CHAPA GALVANIZADA *N. 22*, DE *2,0 X 1,125* M</t>
  </si>
  <si>
    <t>PREGO DE ACO POLIDO COM CABECA 18 X 30 (2 3/4 X 10)</t>
  </si>
  <si>
    <t>88262U</t>
  </si>
  <si>
    <t>CARPINTEIRO DE FORMAS COM ENCARGOS COMPLEMENTARES</t>
  </si>
  <si>
    <t>94962U</t>
  </si>
  <si>
    <t>CONCRETO MAGRO PARA LASTRO, TRAÇO 1:4,5:4,5 (CIMENTO/ AREIA MÉDIA/ BRITA 1) - PREPARO MECÂNICO COM BETONEIRA 400 L. AF_07/2016</t>
  </si>
  <si>
    <t>CHAPA DE MADEIRA COMPENSADA RESINADA PARA FORMA DE CONCRETO, DE *2,2 X 1,1* M, E = 6 MM</t>
  </si>
  <si>
    <t>PREGO DE ACO POLIDO COM CABECA 18 X 27 (2 1/2 X 10)</t>
  </si>
  <si>
    <t>OLEO DE LINHACA</t>
  </si>
  <si>
    <t>ACIDO MURIATICO, DILUICAO 10% A 12% PARA USO EM LIMPEZA</t>
  </si>
  <si>
    <t>CAIXA DE INCENDIO/ABRIGO PARA MANGUEIRA, DE EMBUTIR/INTERNA, COM 75 X 45 X 17 CM, EM CHAPA DE ACO, PORTA COM VENTILACAO, VISOR COM A INSCRICAO "INCENDIO", SUPORTE/CESTA INTERNA PARA A MANGUEIRA, PINTURA ELETROSTATICA VERMELHA</t>
  </si>
  <si>
    <t>ADAPTADOR, EM LATAO, ENGATE RAPIDO 2 1/2" X ROSCA INTERNA 5 FIOS 2 1/2", PARA INSTALACAO PREDIAL DE COMBATE A INCENDIO</t>
  </si>
  <si>
    <t>ESGUICHO TIPO JATO SOLIDO, EM LATAO, ENGATE RAPIDO 1 1/2" X 13 MM, PARA MANGUEIRA EM INSTALACAO PREDIAL COMBATE A INCENDIO</t>
  </si>
  <si>
    <t>REGISTRO OU VALVULA GLOBO ANGULAR EM LATAO, PARA HIDRANTES EM INSTALACAO PREDIAL DE INCENDIO, 45 GRAUS, DIAMETRO DE 2 1/2", COM VOLANTE, CLASSE DE PRESSAO DE ATE 200 PSI</t>
  </si>
  <si>
    <t>REDUCAO FIXA TIPO STORZ, ENGATE RAPIDO 2.1/2" X 1.1/2", EM LATAO, PARA INSTALACAO PREDIAL COMBATE A INCENDIO PREDIAL</t>
  </si>
  <si>
    <t>MANGUEIRA DE INCENDIO, TIPO 1, DE 1 1/2", COMPRIMENTO = 15 M, TECIDO EM FIO DE POLIESTER E TUBO INTERNO EM BORRACHA SINTETICA, COM UNIOES ENGATE RAPIDO</t>
  </si>
  <si>
    <t>EXTINTOR DE INCENDIO PORTATIL COM CARGA DE GAS CARBONICO CO2 DE 6 KG, CLASSE BC</t>
  </si>
  <si>
    <t>BUCHA DE NYLON, DIAMETRO DO FURO 8 MM, COMPRIMENTO 40 MM, COM PARAFUSO DE ROSCA SOBERBA, CABECA CHATA, FENDA SIMPLES, 4,8 X 50 MM</t>
  </si>
  <si>
    <t>EXTINTOR DE INCENDIO PORTATIL COM CARGA DE AGUA PRESSURIZADA DE 10 L, CLASSE A</t>
  </si>
  <si>
    <t>LUMINARIA DE EMERGENCIA 30 LEDS, POTENCIA 2 W, BATERIA DE LITIO, AUTONOMIA DE 6 HORAS</t>
  </si>
  <si>
    <t>90776UDD</t>
  </si>
  <si>
    <t>ENCARREGADO GERAL COM ENCARGOS COMPLEMENTARES</t>
  </si>
  <si>
    <t>90777UDD</t>
  </si>
  <si>
    <t>ENGEHEIRO CIVIL DE OBRA JUNIOR COM ENCARGOS COMPLEMENTARES</t>
  </si>
  <si>
    <t xml:space="preserve">DISCRIMINAÇÃO </t>
  </si>
  <si>
    <t>MÊS 1</t>
  </si>
  <si>
    <t>MÊS 2</t>
  </si>
  <si>
    <t>MÊS 3</t>
  </si>
  <si>
    <t>%</t>
  </si>
  <si>
    <t>SUBTOTAL</t>
  </si>
  <si>
    <t>LABORATÓRIOS DE PROTESES DENTÁRIAS 01</t>
  </si>
  <si>
    <t>LABORATÓRIOS DE PROTESES DENTÁRIAS 02</t>
  </si>
  <si>
    <t>LABORATÓRIO DE MATERIAIS</t>
  </si>
  <si>
    <t>LABORATORIO MULTIMIDIA</t>
  </si>
  <si>
    <t>REPROGRAFIA / INFORMÁTICA</t>
  </si>
  <si>
    <t>SALA DE HIGIENIZAÇÃO</t>
  </si>
  <si>
    <t>SUBTOTAL ACUMULADO</t>
  </si>
  <si>
    <t>LB01</t>
  </si>
  <si>
    <t>LB02</t>
  </si>
  <si>
    <t>CRONOGRAMA FÍSICO - FINANCEIRO</t>
  </si>
  <si>
    <r>
      <rPr>
        <sz val="9.5"/>
        <rFont val="Arial Narrow"/>
        <family val="2"/>
      </rPr>
      <t>COMPOSIÇÃO DO BDI PARA OBRAS E SERVIÇOS DE ENGENHARIA</t>
    </r>
  </si>
  <si>
    <r>
      <rPr>
        <sz val="9.5"/>
        <rFont val="Arial Narrow"/>
        <family val="2"/>
      </rPr>
      <t xml:space="preserve"> COMPOSIÇÃO DO BDI - SERVIÇOS                                         </t>
    </r>
  </si>
  <si>
    <r>
      <rPr>
        <sz val="9.5"/>
        <rFont val="Arial Narrow"/>
        <family val="2"/>
      </rPr>
      <t>ITEM</t>
    </r>
  </si>
  <si>
    <r>
      <rPr>
        <sz val="9.5"/>
        <rFont val="Arial Narrow"/>
        <family val="2"/>
      </rPr>
      <t>DESCRIÇÃO</t>
    </r>
  </si>
  <si>
    <r>
      <rPr>
        <b/>
        <sz val="9.5"/>
        <rFont val="Arial Narrow"/>
        <family val="2"/>
      </rPr>
      <t>DA - Despesas Administrativas</t>
    </r>
  </si>
  <si>
    <r>
      <rPr>
        <sz val="9.5"/>
        <rFont val="Arial Narrow"/>
        <family val="2"/>
      </rPr>
      <t>A - Administração Central</t>
    </r>
  </si>
  <si>
    <r>
      <rPr>
        <sz val="9.5"/>
        <rFont val="Arial Narrow"/>
        <family val="2"/>
      </rPr>
      <t>S - Seguro e Garantia</t>
    </r>
  </si>
  <si>
    <r>
      <rPr>
        <sz val="9.5"/>
        <rFont val="Arial Narrow"/>
        <family val="2"/>
      </rPr>
      <t>R - Risco - R</t>
    </r>
  </si>
  <si>
    <r>
      <rPr>
        <b/>
        <sz val="9.5"/>
        <rFont val="Arial Narrow"/>
        <family val="2"/>
      </rPr>
      <t>DF - Despesas Financeiras</t>
    </r>
  </si>
  <si>
    <r>
      <rPr>
        <b/>
        <sz val="9.5"/>
        <rFont val="Arial Narrow"/>
        <family val="2"/>
      </rPr>
      <t>LB - Lucro Bruto</t>
    </r>
  </si>
  <si>
    <r>
      <rPr>
        <b/>
        <sz val="9.5"/>
        <rFont val="Arial Narrow"/>
        <family val="2"/>
      </rPr>
      <t>T  - Tributos</t>
    </r>
  </si>
  <si>
    <r>
      <rPr>
        <sz val="9.5"/>
        <rFont val="Arial Narrow"/>
        <family val="2"/>
      </rPr>
      <t>PIS</t>
    </r>
  </si>
  <si>
    <r>
      <rPr>
        <sz val="9.5"/>
        <rFont val="Arial Narrow"/>
        <family val="2"/>
      </rPr>
      <t>COFINS</t>
    </r>
  </si>
  <si>
    <r>
      <rPr>
        <sz val="9.5"/>
        <rFont val="Arial Narrow"/>
        <family val="2"/>
      </rPr>
      <t>ISS</t>
    </r>
  </si>
  <si>
    <r>
      <rPr>
        <sz val="9.5"/>
        <rFont val="Arial Narrow"/>
        <family val="2"/>
      </rPr>
      <t>CPBR</t>
    </r>
  </si>
  <si>
    <r>
      <rPr>
        <sz val="9.5"/>
        <rFont val="Arial Narrow"/>
        <family val="2"/>
      </rPr>
      <t xml:space="preserve"> COMPOSIÇÃO DO BDI - EQUIPAMENTOS                              </t>
    </r>
  </si>
  <si>
    <r>
      <rPr>
        <sz val="9.5"/>
        <rFont val="Arial Narrow"/>
        <family val="2"/>
      </rPr>
      <t>R - Risco</t>
    </r>
  </si>
  <si>
    <r>
      <rPr>
        <sz val="9.5"/>
        <rFont val="Arial Narrow"/>
        <family val="2"/>
      </rPr>
      <t>BDI calculado de acordo com a Lei 13161/2015 e Acordão 2622/2013-TCU-Plenário</t>
    </r>
  </si>
  <si>
    <t>DIVISÓRIA ARTICULADA, ESTRUTURA EM AÇO COM ACABAMENTO EM PINTURA ELETROSTÁTICA, VEDAÇÃO EM CHAPA DE MDF DE 15MM, REVESTIDA EM LAMINADO MELAMÍNICO E PREENCHIMENTO ACÚSTICO EM LÃ DE VIDRO</t>
  </si>
  <si>
    <t>DIVISÓRIA RETRÁTIL COM FOLHAS DESLIZANTES EM TRILHOS, ACABAMENTO EM CHAPA DE MDF REVESTIDA EM LAMINADO MELAMÍNICO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</si>
</sst>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0000"/>
    <numFmt numFmtId="165" formatCode="#,##0.00000"/>
    <numFmt numFmtId="166" formatCode="#,##0.0000"/>
    <numFmt numFmtId="167" formatCode="00"/>
    <numFmt numFmtId="168" formatCode="0.0%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b/>
      <sz val="14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8"/>
      <color theme="1"/>
      <name val="Calibri"/>
      <family val="2"/>
      <scheme val="minor"/>
    </font>
    <font>
      <sz val="9.5"/>
      <name val="Arial Narrow"/>
    </font>
    <font>
      <sz val="9.5"/>
      <name val="Arial Narrow"/>
      <family val="2"/>
    </font>
    <font>
      <b/>
      <sz val="9.5"/>
      <name val="Arial Narrow"/>
    </font>
    <font>
      <b/>
      <sz val="9.5"/>
      <name val="Arial Narrow"/>
      <family val="2"/>
    </font>
    <font>
      <b/>
      <sz val="9.5"/>
      <color rgb="FF000000"/>
      <name val="Arial Narrow"/>
      <family val="2"/>
    </font>
    <font>
      <sz val="9.5"/>
      <color rgb="FF000000"/>
      <name val="Arial Narrow"/>
      <family val="2"/>
    </font>
    <font>
      <sz val="12"/>
      <color theme="1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18" fillId="34" borderId="0" xfId="0" applyFont="1" applyFill="1" applyAlignment="1">
      <alignment horizontal="right" wrapText="1"/>
    </xf>
    <xf numFmtId="4" fontId="18" fillId="34" borderId="0" xfId="0" applyNumberFormat="1" applyFont="1" applyFill="1" applyAlignment="1">
      <alignment horizontal="right" wrapText="1"/>
    </xf>
    <xf numFmtId="4" fontId="18" fillId="33" borderId="18" xfId="0" applyNumberFormat="1" applyFont="1" applyFill="1" applyBorder="1" applyAlignment="1">
      <alignment horizontal="right" vertical="top"/>
    </xf>
    <xf numFmtId="0" fontId="19" fillId="0" borderId="0" xfId="0" applyFont="1"/>
    <xf numFmtId="0" fontId="19" fillId="0" borderId="0" xfId="0" applyFont="1" applyAlignment="1">
      <alignment horizontal="right" wrapText="1"/>
    </xf>
    <xf numFmtId="4" fontId="19" fillId="0" borderId="0" xfId="0" applyNumberFormat="1" applyFont="1" applyAlignment="1">
      <alignment horizontal="right" wrapText="1"/>
    </xf>
    <xf numFmtId="0" fontId="18" fillId="35" borderId="12" xfId="0" applyFont="1" applyFill="1" applyBorder="1" applyAlignment="1">
      <alignment horizontal="left" vertical="top" wrapText="1"/>
    </xf>
    <xf numFmtId="0" fontId="18" fillId="35" borderId="12" xfId="0" applyFont="1" applyFill="1" applyBorder="1" applyAlignment="1">
      <alignment horizontal="center" vertical="top" wrapText="1"/>
    </xf>
    <xf numFmtId="4" fontId="18" fillId="35" borderId="12" xfId="0" applyNumberFormat="1" applyFont="1" applyFill="1" applyBorder="1" applyAlignment="1">
      <alignment horizontal="right" vertical="top" wrapText="1"/>
    </xf>
    <xf numFmtId="4" fontId="18" fillId="35" borderId="12" xfId="0" applyNumberFormat="1" applyFont="1" applyFill="1" applyBorder="1" applyAlignment="1">
      <alignment horizontal="right" vertical="top"/>
    </xf>
    <xf numFmtId="0" fontId="18" fillId="0" borderId="13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center" vertical="top" wrapText="1"/>
    </xf>
    <xf numFmtId="4" fontId="19" fillId="0" borderId="17" xfId="0" applyNumberFormat="1" applyFont="1" applyBorder="1" applyAlignment="1">
      <alignment horizontal="right" vertical="top" wrapText="1"/>
    </xf>
    <xf numFmtId="4" fontId="18" fillId="0" borderId="18" xfId="0" applyNumberFormat="1" applyFont="1" applyBorder="1" applyAlignment="1">
      <alignment horizontal="right" vertical="top" wrapText="1"/>
    </xf>
    <xf numFmtId="4" fontId="19" fillId="0" borderId="0" xfId="0" applyNumberFormat="1" applyFont="1"/>
    <xf numFmtId="0" fontId="0" fillId="0" borderId="0" xfId="0"/>
    <xf numFmtId="0" fontId="22" fillId="37" borderId="25" xfId="0" applyFont="1" applyFill="1" applyBorder="1" applyAlignment="1">
      <alignment horizontal="center" vertical="center"/>
    </xf>
    <xf numFmtId="43" fontId="23" fillId="0" borderId="25" xfId="0" applyNumberFormat="1" applyFont="1" applyBorder="1"/>
    <xf numFmtId="0" fontId="23" fillId="38" borderId="25" xfId="0" applyFont="1" applyFill="1" applyBorder="1"/>
    <xf numFmtId="0" fontId="23" fillId="0" borderId="25" xfId="0" applyFont="1" applyBorder="1"/>
    <xf numFmtId="4" fontId="23" fillId="0" borderId="25" xfId="0" applyNumberFormat="1" applyFont="1" applyBorder="1"/>
    <xf numFmtId="4" fontId="23" fillId="38" borderId="25" xfId="0" applyNumberFormat="1" applyFont="1" applyFill="1" applyBorder="1"/>
    <xf numFmtId="4" fontId="24" fillId="38" borderId="25" xfId="0" applyNumberFormat="1" applyFont="1" applyFill="1" applyBorder="1"/>
    <xf numFmtId="44" fontId="19" fillId="0" borderId="0" xfId="42" applyFont="1"/>
    <xf numFmtId="44" fontId="19" fillId="39" borderId="0" xfId="42" applyFont="1" applyFill="1"/>
    <xf numFmtId="0" fontId="19" fillId="39" borderId="0" xfId="0" applyFont="1" applyFill="1"/>
    <xf numFmtId="4" fontId="19" fillId="39" borderId="0" xfId="0" applyNumberFormat="1" applyFont="1" applyFill="1"/>
    <xf numFmtId="0" fontId="19" fillId="0" borderId="26" xfId="0" applyFont="1" applyBorder="1" applyAlignment="1">
      <alignment horizontal="right" wrapText="1"/>
    </xf>
    <xf numFmtId="0" fontId="19" fillId="0" borderId="27" xfId="0" applyFont="1" applyBorder="1" applyAlignment="1">
      <alignment horizontal="right" wrapText="1"/>
    </xf>
    <xf numFmtId="4" fontId="19" fillId="0" borderId="27" xfId="0" applyNumberFormat="1" applyFont="1" applyBorder="1" applyAlignment="1">
      <alignment horizontal="right" wrapText="1"/>
    </xf>
    <xf numFmtId="4" fontId="19" fillId="0" borderId="28" xfId="0" applyNumberFormat="1" applyFont="1" applyBorder="1" applyAlignment="1">
      <alignment horizontal="right" wrapText="1"/>
    </xf>
    <xf numFmtId="0" fontId="27" fillId="0" borderId="0" xfId="0" applyFont="1" applyAlignment="1">
      <alignment horizontal="right" wrapText="1"/>
    </xf>
    <xf numFmtId="164" fontId="27" fillId="0" borderId="0" xfId="0" applyNumberFormat="1" applyFont="1" applyAlignment="1">
      <alignment horizontal="right" wrapText="1"/>
    </xf>
    <xf numFmtId="4" fontId="27" fillId="0" borderId="0" xfId="0" applyNumberFormat="1" applyFont="1" applyAlignment="1">
      <alignment horizontal="right" wrapText="1"/>
    </xf>
    <xf numFmtId="0" fontId="28" fillId="34" borderId="0" xfId="0" applyFont="1" applyFill="1" applyAlignment="1">
      <alignment horizontal="right" wrapText="1"/>
    </xf>
    <xf numFmtId="4" fontId="28" fillId="34" borderId="0" xfId="0" applyNumberFormat="1" applyFont="1" applyFill="1" applyAlignment="1">
      <alignment horizontal="right" wrapText="1"/>
    </xf>
    <xf numFmtId="0" fontId="28" fillId="35" borderId="12" xfId="0" applyFont="1" applyFill="1" applyBorder="1" applyAlignment="1">
      <alignment horizontal="left" vertical="top" wrapText="1"/>
    </xf>
    <xf numFmtId="0" fontId="28" fillId="35" borderId="12" xfId="0" applyFont="1" applyFill="1" applyBorder="1" applyAlignment="1">
      <alignment horizontal="center" vertical="top" wrapText="1"/>
    </xf>
    <xf numFmtId="164" fontId="28" fillId="35" borderId="12" xfId="0" applyNumberFormat="1" applyFont="1" applyFill="1" applyBorder="1" applyAlignment="1">
      <alignment horizontal="right" vertical="top" wrapText="1"/>
    </xf>
    <xf numFmtId="4" fontId="28" fillId="35" borderId="12" xfId="0" applyNumberFormat="1" applyFont="1" applyFill="1" applyBorder="1" applyAlignment="1">
      <alignment horizontal="right" vertical="top" wrapText="1"/>
    </xf>
    <xf numFmtId="4" fontId="28" fillId="35" borderId="12" xfId="0" applyNumberFormat="1" applyFont="1" applyFill="1" applyBorder="1" applyAlignment="1">
      <alignment horizontal="right" vertical="top"/>
    </xf>
    <xf numFmtId="0" fontId="28" fillId="0" borderId="13" xfId="0" applyFont="1" applyBorder="1" applyAlignment="1">
      <alignment horizontal="left" vertical="top" wrapText="1"/>
    </xf>
    <xf numFmtId="0" fontId="28" fillId="0" borderId="16" xfId="0" applyFont="1" applyBorder="1" applyAlignment="1">
      <alignment horizontal="left" vertical="top" wrapText="1"/>
    </xf>
    <xf numFmtId="0" fontId="28" fillId="0" borderId="17" xfId="0" applyFont="1" applyBorder="1" applyAlignment="1">
      <alignment horizontal="left" vertical="top" wrapText="1"/>
    </xf>
    <xf numFmtId="0" fontId="28" fillId="0" borderId="17" xfId="0" applyFont="1" applyBorder="1" applyAlignment="1">
      <alignment horizontal="center" vertical="top" wrapText="1"/>
    </xf>
    <xf numFmtId="164" fontId="27" fillId="0" borderId="17" xfId="0" applyNumberFormat="1" applyFont="1" applyBorder="1" applyAlignment="1">
      <alignment horizontal="right" vertical="top" wrapText="1"/>
    </xf>
    <xf numFmtId="4" fontId="27" fillId="0" borderId="17" xfId="0" applyNumberFormat="1" applyFont="1" applyBorder="1" applyAlignment="1">
      <alignment horizontal="right" vertical="top" wrapText="1"/>
    </xf>
    <xf numFmtId="4" fontId="27" fillId="0" borderId="18" xfId="0" applyNumberFormat="1" applyFont="1" applyBorder="1" applyAlignment="1">
      <alignment horizontal="right" vertical="top" wrapText="1"/>
    </xf>
    <xf numFmtId="0" fontId="27" fillId="0" borderId="16" xfId="0" applyFont="1" applyBorder="1" applyAlignment="1">
      <alignment horizontal="right" vertical="top" wrapText="1"/>
    </xf>
    <xf numFmtId="0" fontId="27" fillId="0" borderId="17" xfId="0" applyFont="1" applyBorder="1" applyAlignment="1">
      <alignment horizontal="left" vertical="top" wrapText="1"/>
    </xf>
    <xf numFmtId="0" fontId="27" fillId="0" borderId="17" xfId="0" applyFont="1" applyBorder="1" applyAlignment="1">
      <alignment horizontal="center" vertical="top" wrapText="1"/>
    </xf>
    <xf numFmtId="4" fontId="27" fillId="33" borderId="18" xfId="0" applyNumberFormat="1" applyFont="1" applyFill="1" applyBorder="1" applyAlignment="1">
      <alignment horizontal="right" vertical="top"/>
    </xf>
    <xf numFmtId="4" fontId="28" fillId="36" borderId="18" xfId="0" applyNumberFormat="1" applyFont="1" applyFill="1" applyBorder="1" applyAlignment="1">
      <alignment horizontal="right" vertical="top"/>
    </xf>
    <xf numFmtId="165" fontId="27" fillId="0" borderId="17" xfId="0" applyNumberFormat="1" applyFont="1" applyBorder="1" applyAlignment="1">
      <alignment horizontal="right" vertical="top" wrapText="1"/>
    </xf>
    <xf numFmtId="166" fontId="27" fillId="0" borderId="17" xfId="0" applyNumberFormat="1" applyFont="1" applyBorder="1" applyAlignment="1">
      <alignment horizontal="right" vertical="top" wrapText="1"/>
    </xf>
    <xf numFmtId="0" fontId="30" fillId="0" borderId="0" xfId="0" applyFont="1"/>
    <xf numFmtId="0" fontId="31" fillId="0" borderId="41" xfId="0" applyFont="1" applyFill="1" applyBorder="1" applyAlignment="1">
      <alignment horizontal="right" vertical="top" wrapText="1" indent="1"/>
    </xf>
    <xf numFmtId="0" fontId="31" fillId="0" borderId="42" xfId="0" applyFont="1" applyFill="1" applyBorder="1" applyAlignment="1">
      <alignment horizontal="left" vertical="top" wrapText="1" indent="1"/>
    </xf>
    <xf numFmtId="0" fontId="0" fillId="0" borderId="42" xfId="0" applyFill="1" applyBorder="1" applyAlignment="1">
      <alignment horizontal="left" wrapText="1"/>
    </xf>
    <xf numFmtId="0" fontId="0" fillId="0" borderId="33" xfId="0" applyFill="1" applyBorder="1" applyAlignment="1">
      <alignment horizontal="left" wrapText="1"/>
    </xf>
    <xf numFmtId="10" fontId="35" fillId="0" borderId="0" xfId="0" applyNumberFormat="1" applyFont="1" applyFill="1" applyBorder="1" applyAlignment="1">
      <alignment horizontal="right" vertical="top" shrinkToFit="1"/>
    </xf>
    <xf numFmtId="0" fontId="0" fillId="0" borderId="34" xfId="0" applyFill="1" applyBorder="1" applyAlignment="1">
      <alignment horizontal="left" wrapText="1"/>
    </xf>
    <xf numFmtId="0" fontId="0" fillId="0" borderId="32" xfId="0" applyFill="1" applyBorder="1" applyAlignment="1">
      <alignment horizontal="left" wrapText="1"/>
    </xf>
    <xf numFmtId="0" fontId="31" fillId="0" borderId="0" xfId="0" applyFont="1" applyFill="1" applyBorder="1" applyAlignment="1">
      <alignment horizontal="left" vertical="top" wrapText="1" indent="1"/>
    </xf>
    <xf numFmtId="10" fontId="36" fillId="0" borderId="0" xfId="0" applyNumberFormat="1" applyFont="1" applyFill="1" applyBorder="1" applyAlignment="1">
      <alignment horizontal="right" vertical="top" shrinkToFit="1"/>
    </xf>
    <xf numFmtId="0" fontId="0" fillId="0" borderId="34" xfId="0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top" wrapText="1" indent="3"/>
    </xf>
    <xf numFmtId="0" fontId="0" fillId="0" borderId="35" xfId="0" applyFill="1" applyBorder="1" applyAlignment="1">
      <alignment horizontal="left" wrapText="1"/>
    </xf>
    <xf numFmtId="0" fontId="31" fillId="0" borderId="36" xfId="0" applyFont="1" applyFill="1" applyBorder="1" applyAlignment="1">
      <alignment horizontal="left" vertical="top" wrapText="1" indent="2"/>
    </xf>
    <xf numFmtId="10" fontId="36" fillId="0" borderId="36" xfId="0" applyNumberFormat="1" applyFont="1" applyFill="1" applyBorder="1" applyAlignment="1">
      <alignment horizontal="right" vertical="top" shrinkToFit="1"/>
    </xf>
    <xf numFmtId="0" fontId="0" fillId="0" borderId="37" xfId="0" applyFill="1" applyBorder="1" applyAlignment="1">
      <alignment horizontal="left" wrapText="1"/>
    </xf>
    <xf numFmtId="0" fontId="0" fillId="0" borderId="41" xfId="0" applyFill="1" applyBorder="1" applyAlignment="1">
      <alignment horizontal="left" vertical="center" wrapText="1"/>
    </xf>
    <xf numFmtId="0" fontId="31" fillId="0" borderId="42" xfId="0" applyFont="1" applyFill="1" applyBorder="1" applyAlignment="1">
      <alignment horizontal="left" vertical="center" wrapText="1" indent="1"/>
    </xf>
    <xf numFmtId="0" fontId="0" fillId="0" borderId="42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0" fontId="31" fillId="0" borderId="32" xfId="0" applyFont="1" applyFill="1" applyBorder="1" applyAlignment="1">
      <alignment horizontal="right" vertical="top" wrapText="1" indent="1"/>
    </xf>
    <xf numFmtId="1" fontId="36" fillId="0" borderId="0" xfId="0" applyNumberFormat="1" applyFont="1" applyFill="1" applyBorder="1" applyAlignment="1">
      <alignment horizontal="left" vertical="top" indent="1" shrinkToFit="1"/>
    </xf>
    <xf numFmtId="2" fontId="36" fillId="0" borderId="0" xfId="0" applyNumberFormat="1" applyFont="1" applyFill="1" applyBorder="1" applyAlignment="1">
      <alignment horizontal="right" vertical="top" shrinkToFit="1"/>
    </xf>
    <xf numFmtId="0" fontId="0" fillId="0" borderId="35" xfId="0" applyFill="1" applyBorder="1" applyAlignment="1">
      <alignment horizontal="left" vertical="center" wrapText="1"/>
    </xf>
    <xf numFmtId="0" fontId="31" fillId="0" borderId="36" xfId="0" applyFont="1" applyFill="1" applyBorder="1" applyAlignment="1">
      <alignment horizontal="left" vertical="top" wrapText="1" indent="6"/>
    </xf>
    <xf numFmtId="0" fontId="0" fillId="0" borderId="36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0" fontId="31" fillId="0" borderId="39" xfId="0" applyFont="1" applyFill="1" applyBorder="1" applyAlignment="1">
      <alignment horizontal="right" vertical="top" wrapText="1" indent="1"/>
    </xf>
    <xf numFmtId="0" fontId="31" fillId="0" borderId="38" xfId="0" applyFont="1" applyFill="1" applyBorder="1" applyAlignment="1">
      <alignment horizontal="left" vertical="top" wrapText="1" indent="1"/>
    </xf>
    <xf numFmtId="0" fontId="0" fillId="0" borderId="38" xfId="0" applyFill="1" applyBorder="1" applyAlignment="1">
      <alignment horizontal="left" wrapText="1"/>
    </xf>
    <xf numFmtId="0" fontId="0" fillId="0" borderId="40" xfId="0" applyFill="1" applyBorder="1" applyAlignment="1">
      <alignment horizontal="left" wrapText="1"/>
    </xf>
    <xf numFmtId="10" fontId="35" fillId="0" borderId="42" xfId="0" applyNumberFormat="1" applyFont="1" applyFill="1" applyBorder="1" applyAlignment="1">
      <alignment horizontal="right" vertical="top" shrinkToFit="1"/>
    </xf>
    <xf numFmtId="0" fontId="31" fillId="0" borderId="36" xfId="0" applyFont="1" applyFill="1" applyBorder="1" applyAlignment="1">
      <alignment horizontal="left" vertical="top" wrapText="1" indent="8"/>
    </xf>
    <xf numFmtId="0" fontId="37" fillId="0" borderId="0" xfId="0" applyFont="1" applyAlignment="1">
      <alignment horizontal="center" vertical="center"/>
    </xf>
    <xf numFmtId="4" fontId="19" fillId="0" borderId="17" xfId="0" applyNumberFormat="1" applyFont="1" applyFill="1" applyBorder="1" applyAlignment="1">
      <alignment horizontal="right" vertical="top" wrapText="1"/>
    </xf>
    <xf numFmtId="0" fontId="27" fillId="0" borderId="16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left"/>
    </xf>
    <xf numFmtId="0" fontId="18" fillId="0" borderId="17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right" wrapText="1"/>
    </xf>
    <xf numFmtId="0" fontId="19" fillId="0" borderId="0" xfId="0" applyFont="1" applyAlignment="1">
      <alignment horizontal="center" wrapText="1"/>
    </xf>
    <xf numFmtId="0" fontId="18" fillId="0" borderId="14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right" vertical="top"/>
    </xf>
    <xf numFmtId="0" fontId="18" fillId="33" borderId="23" xfId="0" applyFont="1" applyFill="1" applyBorder="1" applyAlignment="1">
      <alignment horizontal="right" vertical="top"/>
    </xf>
    <xf numFmtId="0" fontId="18" fillId="33" borderId="24" xfId="0" applyFont="1" applyFill="1" applyBorder="1" applyAlignment="1">
      <alignment horizontal="right" vertical="top"/>
    </xf>
    <xf numFmtId="0" fontId="20" fillId="33" borderId="19" xfId="0" applyFont="1" applyFill="1" applyBorder="1" applyAlignment="1">
      <alignment horizontal="center" vertical="top" wrapText="1"/>
    </xf>
    <xf numFmtId="0" fontId="20" fillId="33" borderId="20" xfId="0" applyFont="1" applyFill="1" applyBorder="1" applyAlignment="1">
      <alignment horizontal="center" vertical="top" wrapText="1"/>
    </xf>
    <xf numFmtId="0" fontId="20" fillId="33" borderId="21" xfId="0" applyFont="1" applyFill="1" applyBorder="1" applyAlignment="1">
      <alignment horizontal="center" vertical="top" wrapText="1"/>
    </xf>
    <xf numFmtId="0" fontId="28" fillId="34" borderId="0" xfId="0" applyFont="1" applyFill="1" applyAlignment="1">
      <alignment horizontal="left" wrapText="1"/>
    </xf>
    <xf numFmtId="0" fontId="28" fillId="34" borderId="0" xfId="0" applyFont="1" applyFill="1" applyAlignment="1">
      <alignment horizontal="right" wrapText="1"/>
    </xf>
    <xf numFmtId="0" fontId="27" fillId="0" borderId="0" xfId="0" applyFont="1" applyAlignment="1">
      <alignment horizontal="center" wrapText="1"/>
    </xf>
    <xf numFmtId="0" fontId="28" fillId="0" borderId="14" xfId="0" applyFont="1" applyBorder="1" applyAlignment="1">
      <alignment horizontal="left" vertical="top" wrapText="1"/>
    </xf>
    <xf numFmtId="0" fontId="28" fillId="0" borderId="15" xfId="0" applyFont="1" applyBorder="1" applyAlignment="1">
      <alignment horizontal="left" vertical="top" wrapText="1"/>
    </xf>
    <xf numFmtId="0" fontId="28" fillId="0" borderId="17" xfId="0" applyFont="1" applyBorder="1" applyAlignment="1">
      <alignment horizontal="left" vertical="top" wrapText="1"/>
    </xf>
    <xf numFmtId="0" fontId="28" fillId="0" borderId="18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8" fillId="34" borderId="0" xfId="0" applyFont="1" applyFill="1" applyAlignment="1">
      <alignment horizontal="left"/>
    </xf>
    <xf numFmtId="0" fontId="27" fillId="33" borderId="16" xfId="0" applyFont="1" applyFill="1" applyBorder="1" applyAlignment="1">
      <alignment horizontal="right" vertical="top"/>
    </xf>
    <xf numFmtId="0" fontId="27" fillId="33" borderId="17" xfId="0" applyFont="1" applyFill="1" applyBorder="1" applyAlignment="1">
      <alignment horizontal="right" vertical="top"/>
    </xf>
    <xf numFmtId="0" fontId="27" fillId="33" borderId="16" xfId="0" applyFont="1" applyFill="1" applyBorder="1" applyAlignment="1">
      <alignment horizontal="right" vertical="top" wrapText="1"/>
    </xf>
    <xf numFmtId="0" fontId="27" fillId="33" borderId="17" xfId="0" applyFont="1" applyFill="1" applyBorder="1" applyAlignment="1">
      <alignment horizontal="right" vertical="top" wrapText="1"/>
    </xf>
    <xf numFmtId="0" fontId="27" fillId="33" borderId="18" xfId="0" applyFont="1" applyFill="1" applyBorder="1" applyAlignment="1">
      <alignment horizontal="right" vertical="top" wrapText="1"/>
    </xf>
    <xf numFmtId="0" fontId="27" fillId="33" borderId="22" xfId="0" applyFont="1" applyFill="1" applyBorder="1" applyAlignment="1">
      <alignment horizontal="right" vertical="top"/>
    </xf>
    <xf numFmtId="0" fontId="27" fillId="33" borderId="23" xfId="0" applyFont="1" applyFill="1" applyBorder="1" applyAlignment="1">
      <alignment horizontal="right" vertical="top"/>
    </xf>
    <xf numFmtId="0" fontId="27" fillId="33" borderId="24" xfId="0" applyFont="1" applyFill="1" applyBorder="1" applyAlignment="1">
      <alignment horizontal="right" vertical="top"/>
    </xf>
    <xf numFmtId="4" fontId="28" fillId="33" borderId="22" xfId="0" applyNumberFormat="1" applyFont="1" applyFill="1" applyBorder="1" applyAlignment="1">
      <alignment horizontal="right" vertical="top"/>
    </xf>
    <xf numFmtId="4" fontId="28" fillId="33" borderId="23" xfId="0" applyNumberFormat="1" applyFont="1" applyFill="1" applyBorder="1" applyAlignment="1">
      <alignment horizontal="right" vertical="top"/>
    </xf>
    <xf numFmtId="4" fontId="28" fillId="33" borderId="24" xfId="0" applyNumberFormat="1" applyFont="1" applyFill="1" applyBorder="1" applyAlignment="1">
      <alignment horizontal="right" vertical="top"/>
    </xf>
    <xf numFmtId="0" fontId="29" fillId="33" borderId="19" xfId="0" applyFont="1" applyFill="1" applyBorder="1" applyAlignment="1">
      <alignment horizontal="center" vertical="top" wrapText="1"/>
    </xf>
    <xf numFmtId="0" fontId="29" fillId="33" borderId="20" xfId="0" applyFont="1" applyFill="1" applyBorder="1" applyAlignment="1">
      <alignment horizontal="center" vertical="top" wrapText="1"/>
    </xf>
    <xf numFmtId="0" fontId="29" fillId="33" borderId="21" xfId="0" applyFont="1" applyFill="1" applyBorder="1" applyAlignment="1">
      <alignment horizontal="center" vertical="top" wrapText="1"/>
    </xf>
    <xf numFmtId="168" fontId="23" fillId="0" borderId="25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43" fontId="23" fillId="0" borderId="25" xfId="0" applyNumberFormat="1" applyFont="1" applyBorder="1" applyAlignment="1">
      <alignment horizontal="center" vertical="center"/>
    </xf>
    <xf numFmtId="167" fontId="23" fillId="0" borderId="25" xfId="0" applyNumberFormat="1" applyFont="1" applyBorder="1" applyAlignment="1">
      <alignment horizontal="center"/>
    </xf>
    <xf numFmtId="43" fontId="23" fillId="0" borderId="25" xfId="0" applyNumberFormat="1" applyFont="1" applyBorder="1" applyAlignment="1">
      <alignment horizontal="right" vertical="center"/>
    </xf>
    <xf numFmtId="4" fontId="23" fillId="0" borderId="25" xfId="0" applyNumberFormat="1" applyFont="1" applyBorder="1" applyAlignment="1">
      <alignment horizontal="center"/>
    </xf>
    <xf numFmtId="167" fontId="23" fillId="0" borderId="25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left" vertical="center"/>
    </xf>
    <xf numFmtId="0" fontId="25" fillId="40" borderId="0" xfId="0" applyFont="1" applyFill="1" applyAlignment="1">
      <alignment horizontal="center"/>
    </xf>
    <xf numFmtId="0" fontId="33" fillId="0" borderId="41" xfId="0" applyFont="1" applyFill="1" applyBorder="1" applyAlignment="1">
      <alignment horizontal="left" vertical="top" wrapText="1" indent="2"/>
    </xf>
    <xf numFmtId="0" fontId="33" fillId="0" borderId="42" xfId="0" applyFont="1" applyFill="1" applyBorder="1" applyAlignment="1">
      <alignment horizontal="left" vertical="top" wrapText="1" indent="2"/>
    </xf>
    <xf numFmtId="0" fontId="33" fillId="0" borderId="32" xfId="0" applyFont="1" applyFill="1" applyBorder="1" applyAlignment="1">
      <alignment horizontal="left" vertical="top" wrapText="1" indent="2"/>
    </xf>
    <xf numFmtId="0" fontId="33" fillId="0" borderId="0" xfId="0" applyFont="1" applyFill="1" applyBorder="1" applyAlignment="1">
      <alignment horizontal="left" vertical="top" wrapText="1" indent="2"/>
    </xf>
    <xf numFmtId="0" fontId="31" fillId="0" borderId="42" xfId="0" applyFont="1" applyFill="1" applyBorder="1" applyAlignment="1">
      <alignment horizontal="left" vertical="center" wrapText="1" indent="2"/>
    </xf>
    <xf numFmtId="0" fontId="0" fillId="0" borderId="38" xfId="0" applyFill="1" applyBorder="1" applyAlignment="1">
      <alignment horizontal="left" vertical="center" wrapText="1"/>
    </xf>
    <xf numFmtId="0" fontId="31" fillId="41" borderId="39" xfId="0" applyFont="1" applyFill="1" applyBorder="1" applyAlignment="1">
      <alignment horizontal="center" vertical="top" wrapText="1"/>
    </xf>
    <xf numFmtId="0" fontId="31" fillId="41" borderId="38" xfId="0" applyFont="1" applyFill="1" applyBorder="1" applyAlignment="1">
      <alignment horizontal="center" vertical="top" wrapText="1"/>
    </xf>
    <xf numFmtId="0" fontId="31" fillId="41" borderId="40" xfId="0" applyFont="1" applyFill="1" applyBorder="1" applyAlignment="1">
      <alignment horizontal="center" vertical="top" wrapText="1"/>
    </xf>
    <xf numFmtId="0" fontId="31" fillId="0" borderId="43" xfId="0" applyFont="1" applyFill="1" applyBorder="1" applyAlignment="1">
      <alignment horizontal="center" vertical="top" wrapText="1"/>
    </xf>
    <xf numFmtId="0" fontId="31" fillId="0" borderId="44" xfId="0" applyFont="1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31" xfId="0" applyFill="1" applyBorder="1" applyAlignment="1">
      <alignment horizontal="center" vertical="top" wrapText="1"/>
    </xf>
    <xf numFmtId="0" fontId="31" fillId="0" borderId="29" xfId="0" applyFont="1" applyFill="1" applyBorder="1" applyAlignment="1">
      <alignment horizontal="center" vertical="top" wrapText="1"/>
    </xf>
    <xf numFmtId="0" fontId="31" fillId="0" borderId="30" xfId="0" applyFont="1" applyFill="1" applyBorder="1" applyAlignment="1">
      <alignment horizontal="center" vertical="top" wrapText="1"/>
    </xf>
    <xf numFmtId="0" fontId="0" fillId="0" borderId="36" xfId="0" applyFill="1" applyBorder="1" applyAlignment="1">
      <alignment horizontal="left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2" builtinId="4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1280160</xdr:colOff>
      <xdr:row>51</xdr:row>
      <xdr:rowOff>60960</xdr:rowOff>
    </xdr:from>
    <xdr:to>
      <xdr:col>3</xdr:col>
      <xdr:colOff>840740</xdr:colOff>
      <xdr:row>55</xdr:row>
      <xdr:rowOff>68579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E1424EC-5E13-4F5C-AA11-C5EA71D62AE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0680" y="6271260"/>
          <a:ext cx="2623820" cy="7391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53340</xdr:colOff>
      <xdr:row>17</xdr:row>
      <xdr:rowOff>125730</xdr:rowOff>
    </xdr:from>
    <xdr:ext cx="3397340" cy="358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AFE40C26-BC33-4147-8205-B115031589DA}"/>
                </a:ext>
              </a:extLst>
            </xdr:cNvPr>
            <xdr:cNvSpPr txBox="1"/>
          </xdr:nvSpPr>
          <xdr:spPr>
            <a:xfrm>
              <a:off x="53340" y="3646170"/>
              <a:ext cx="339734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𝐵𝐷𝐼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𝐷𝐹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(1+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𝐿𝐵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(1−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𝑇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 −1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AFE40C26-BC33-4147-8205-B115031589DA}"/>
                </a:ext>
              </a:extLst>
            </xdr:cNvPr>
            <xdr:cNvSpPr txBox="1"/>
          </xdr:nvSpPr>
          <xdr:spPr>
            <a:xfrm>
              <a:off x="53340" y="3646170"/>
              <a:ext cx="339734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𝐵𝐷𝐼=  ((1+𝐴+𝑆+𝑅+𝐺)  𝑋 (1+𝐷𝐹)  𝑋 (1+𝐿𝐵))/((1−𝑇))  −1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99060</xdr:colOff>
      <xdr:row>34</xdr:row>
      <xdr:rowOff>102870</xdr:rowOff>
    </xdr:from>
    <xdr:ext cx="3397340" cy="358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121560D-F439-478B-9AB1-12D28F08C94D}"/>
                </a:ext>
              </a:extLst>
            </xdr:cNvPr>
            <xdr:cNvSpPr txBox="1"/>
          </xdr:nvSpPr>
          <xdr:spPr>
            <a:xfrm>
              <a:off x="99060" y="7143750"/>
              <a:ext cx="339734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𝐵𝐷𝐼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𝐺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𝐷𝐹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(1+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𝐿𝐵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(1−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𝑇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 −1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121560D-F439-478B-9AB1-12D28F08C94D}"/>
                </a:ext>
              </a:extLst>
            </xdr:cNvPr>
            <xdr:cNvSpPr txBox="1"/>
          </xdr:nvSpPr>
          <xdr:spPr>
            <a:xfrm>
              <a:off x="99060" y="7143750"/>
              <a:ext cx="3397340" cy="358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𝐵𝐷𝐼=  ((1+𝐴+𝑆+𝑅+𝐺)  𝑋 (1+𝐷𝐹)  𝑋 (1+𝐿𝐵))/((1−𝑇))  −1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</xdr:col>
      <xdr:colOff>7621</xdr:colOff>
      <xdr:row>38</xdr:row>
      <xdr:rowOff>30481</xdr:rowOff>
    </xdr:from>
    <xdr:to>
      <xdr:col>2</xdr:col>
      <xdr:colOff>510541</xdr:colOff>
      <xdr:row>42</xdr:row>
      <xdr:rowOff>45720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4B6A8EC-F2B7-444D-AF9A-25E41733671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1" y="7254241"/>
          <a:ext cx="2628900" cy="7543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9"/>
  <sheetViews>
    <sheetView showGridLines="0" topLeftCell="A273" zoomScale="70" zoomScaleNormal="70" workbookViewId="0">
      <selection activeCell="L208" sqref="L208:L289"/>
    </sheetView>
  </sheetViews>
  <sheetFormatPr defaultRowHeight="12.6"/>
  <cols>
    <col min="1" max="1" width="20.77734375" style="4" customWidth="1"/>
    <col min="2" max="2" width="35.5546875" style="4" bestFit="1" customWidth="1"/>
    <col min="3" max="3" width="8.33203125" style="4" bestFit="1" customWidth="1"/>
    <col min="4" max="4" width="11" style="4" bestFit="1" customWidth="1"/>
    <col min="5" max="5" width="9.6640625" style="18" bestFit="1" customWidth="1"/>
    <col min="6" max="6" width="12.77734375" style="18" bestFit="1" customWidth="1"/>
    <col min="7" max="7" width="21.33203125" style="18" bestFit="1" customWidth="1"/>
    <col min="8" max="8" width="11" style="4" hidden="1" customWidth="1"/>
    <col min="9" max="9" width="16.6640625" style="4" hidden="1" customWidth="1"/>
    <col min="10" max="16384" width="8.88671875" style="4"/>
  </cols>
  <sheetData>
    <row r="1" spans="1:7">
      <c r="A1" s="31"/>
      <c r="B1" s="32"/>
      <c r="C1" s="32"/>
      <c r="D1" s="32"/>
      <c r="E1" s="33"/>
      <c r="F1" s="33"/>
      <c r="G1" s="34"/>
    </row>
    <row r="2" spans="1:7" ht="17.399999999999999" customHeight="1">
      <c r="A2" s="103" t="s">
        <v>0</v>
      </c>
      <c r="B2" s="104"/>
      <c r="C2" s="104"/>
      <c r="D2" s="104"/>
      <c r="E2" s="104"/>
      <c r="F2" s="104"/>
      <c r="G2" s="105"/>
    </row>
    <row r="3" spans="1:7">
      <c r="A3" s="5"/>
      <c r="B3" s="5"/>
      <c r="C3" s="5"/>
      <c r="D3" s="5"/>
      <c r="E3" s="6"/>
      <c r="F3" s="6"/>
      <c r="G3" s="6"/>
    </row>
    <row r="4" spans="1:7">
      <c r="A4" s="1" t="s">
        <v>1</v>
      </c>
      <c r="B4" s="95" t="s">
        <v>2</v>
      </c>
      <c r="C4" s="95"/>
      <c r="D4" s="95"/>
      <c r="E4" s="96" t="s">
        <v>184</v>
      </c>
      <c r="F4" s="96"/>
      <c r="G4" s="96"/>
    </row>
    <row r="5" spans="1:7">
      <c r="A5" s="1" t="s">
        <v>3</v>
      </c>
      <c r="B5" s="95" t="s">
        <v>4</v>
      </c>
      <c r="C5" s="95"/>
      <c r="D5" s="95"/>
      <c r="E5" s="95"/>
      <c r="F5" s="95"/>
      <c r="G5" s="2"/>
    </row>
    <row r="6" spans="1:7">
      <c r="A6" s="1" t="s">
        <v>5</v>
      </c>
      <c r="B6" s="95"/>
      <c r="C6" s="95"/>
      <c r="D6" s="95"/>
      <c r="E6" s="95"/>
      <c r="F6" s="99"/>
      <c r="G6" s="99"/>
    </row>
    <row r="7" spans="1:7" ht="13.2" thickBot="1">
      <c r="A7" s="100"/>
      <c r="B7" s="100"/>
      <c r="C7" s="100"/>
      <c r="D7" s="100"/>
      <c r="E7" s="100"/>
      <c r="F7" s="100"/>
      <c r="G7" s="100"/>
    </row>
    <row r="8" spans="1:7">
      <c r="A8" s="7" t="s">
        <v>183</v>
      </c>
      <c r="B8" s="7" t="s">
        <v>6</v>
      </c>
      <c r="C8" s="8" t="s">
        <v>7</v>
      </c>
      <c r="D8" s="8" t="s">
        <v>8</v>
      </c>
      <c r="E8" s="9" t="s">
        <v>9</v>
      </c>
      <c r="F8" s="9" t="s">
        <v>10</v>
      </c>
      <c r="G8" s="10" t="s">
        <v>11</v>
      </c>
    </row>
    <row r="9" spans="1:7">
      <c r="A9" s="11" t="s">
        <v>12</v>
      </c>
      <c r="B9" s="101" t="s">
        <v>13</v>
      </c>
      <c r="C9" s="101"/>
      <c r="D9" s="101"/>
      <c r="E9" s="101"/>
      <c r="F9" s="101"/>
      <c r="G9" s="102"/>
    </row>
    <row r="10" spans="1:7">
      <c r="A10" s="12">
        <v>1</v>
      </c>
      <c r="B10" s="97" t="s">
        <v>14</v>
      </c>
      <c r="C10" s="97"/>
      <c r="D10" s="97"/>
      <c r="E10" s="97"/>
      <c r="F10" s="97"/>
      <c r="G10" s="98"/>
    </row>
    <row r="11" spans="1:7" ht="37.799999999999997">
      <c r="A11" s="13" t="s">
        <v>15</v>
      </c>
      <c r="B11" s="14" t="s">
        <v>16</v>
      </c>
      <c r="C11" s="15" t="s">
        <v>17</v>
      </c>
      <c r="D11" s="15" t="s">
        <v>18</v>
      </c>
      <c r="E11" s="16">
        <v>6.55</v>
      </c>
      <c r="F11" s="16">
        <f>Analitica!G19</f>
        <v>29.46</v>
      </c>
      <c r="G11" s="17">
        <f t="shared" ref="G11:G17" si="0">TRUNC(E11*F11,2)</f>
        <v>192.96</v>
      </c>
    </row>
    <row r="12" spans="1:7" ht="50.4">
      <c r="A12" s="13" t="s">
        <v>19</v>
      </c>
      <c r="B12" s="14" t="s">
        <v>20</v>
      </c>
      <c r="C12" s="15" t="s">
        <v>17</v>
      </c>
      <c r="D12" s="15" t="s">
        <v>21</v>
      </c>
      <c r="E12" s="16">
        <v>2.63</v>
      </c>
      <c r="F12" s="16">
        <f>Analitica!G33</f>
        <v>42.69</v>
      </c>
      <c r="G12" s="17">
        <f t="shared" si="0"/>
        <v>112.27</v>
      </c>
    </row>
    <row r="13" spans="1:7" ht="37.799999999999997">
      <c r="A13" s="13" t="s">
        <v>22</v>
      </c>
      <c r="B13" s="14" t="s">
        <v>23</v>
      </c>
      <c r="C13" s="15" t="s">
        <v>17</v>
      </c>
      <c r="D13" s="15" t="s">
        <v>21</v>
      </c>
      <c r="E13" s="16">
        <v>4.25</v>
      </c>
      <c r="F13" s="16">
        <f>Analitica!G47</f>
        <v>211</v>
      </c>
      <c r="G13" s="17">
        <f t="shared" si="0"/>
        <v>896.75</v>
      </c>
    </row>
    <row r="14" spans="1:7" ht="50.4">
      <c r="A14" s="13" t="s">
        <v>24</v>
      </c>
      <c r="B14" s="14" t="s">
        <v>25</v>
      </c>
      <c r="C14" s="15" t="s">
        <v>17</v>
      </c>
      <c r="D14" s="15" t="s">
        <v>18</v>
      </c>
      <c r="E14" s="16">
        <v>76.37</v>
      </c>
      <c r="F14" s="16">
        <f>Analitica!G61</f>
        <v>17.670000000000002</v>
      </c>
      <c r="G14" s="17">
        <f t="shared" si="0"/>
        <v>1349.45</v>
      </c>
    </row>
    <row r="15" spans="1:7" ht="37.799999999999997">
      <c r="A15" s="13" t="s">
        <v>26</v>
      </c>
      <c r="B15" s="14" t="s">
        <v>27</v>
      </c>
      <c r="C15" s="15" t="s">
        <v>17</v>
      </c>
      <c r="D15" s="15" t="s">
        <v>18</v>
      </c>
      <c r="E15" s="16">
        <v>4.83</v>
      </c>
      <c r="F15" s="16">
        <f>Analitica!G75</f>
        <v>6.87</v>
      </c>
      <c r="G15" s="17">
        <f t="shared" si="0"/>
        <v>33.18</v>
      </c>
    </row>
    <row r="16" spans="1:7" ht="37.799999999999997">
      <c r="A16" s="13" t="s">
        <v>28</v>
      </c>
      <c r="B16" s="14" t="s">
        <v>29</v>
      </c>
      <c r="C16" s="15" t="s">
        <v>17</v>
      </c>
      <c r="D16" s="15" t="s">
        <v>18</v>
      </c>
      <c r="E16" s="16">
        <v>13.11</v>
      </c>
      <c r="F16" s="16">
        <f>Analitica!G90</f>
        <v>20.059999999999999</v>
      </c>
      <c r="G16" s="17">
        <f t="shared" si="0"/>
        <v>262.98</v>
      </c>
    </row>
    <row r="17" spans="1:8" ht="50.4">
      <c r="A17" s="13" t="s">
        <v>30</v>
      </c>
      <c r="B17" s="14" t="s">
        <v>31</v>
      </c>
      <c r="C17" s="15" t="s">
        <v>17</v>
      </c>
      <c r="D17" s="15" t="s">
        <v>32</v>
      </c>
      <c r="E17" s="16">
        <v>15</v>
      </c>
      <c r="F17" s="16">
        <f>Analitica!G104</f>
        <v>6.68</v>
      </c>
      <c r="G17" s="17">
        <f t="shared" si="0"/>
        <v>100.2</v>
      </c>
      <c r="H17" s="18">
        <f>SUM(G11:G17)</f>
        <v>2947.79</v>
      </c>
    </row>
    <row r="18" spans="1:8">
      <c r="A18" s="12">
        <v>2</v>
      </c>
      <c r="B18" s="97" t="s">
        <v>33</v>
      </c>
      <c r="C18" s="97"/>
      <c r="D18" s="97"/>
      <c r="E18" s="97"/>
      <c r="F18" s="97"/>
      <c r="G18" s="98"/>
    </row>
    <row r="19" spans="1:8" ht="63">
      <c r="A19" s="13" t="s">
        <v>34</v>
      </c>
      <c r="B19" s="14" t="s">
        <v>35</v>
      </c>
      <c r="C19" s="15" t="s">
        <v>17</v>
      </c>
      <c r="D19" s="15" t="s">
        <v>18</v>
      </c>
      <c r="E19" s="16">
        <v>54.22</v>
      </c>
      <c r="F19" s="16">
        <f>Analitica!G124</f>
        <v>80.900000000000006</v>
      </c>
      <c r="G19" s="17">
        <f>TRUNC(E19*F19,2)</f>
        <v>4386.3900000000003</v>
      </c>
      <c r="H19" s="18">
        <f>G19</f>
        <v>4386.3900000000003</v>
      </c>
    </row>
    <row r="20" spans="1:8">
      <c r="A20" s="12">
        <v>3</v>
      </c>
      <c r="B20" s="97" t="s">
        <v>36</v>
      </c>
      <c r="C20" s="97"/>
      <c r="D20" s="97"/>
      <c r="E20" s="97"/>
      <c r="F20" s="97"/>
      <c r="G20" s="98"/>
    </row>
    <row r="21" spans="1:8" ht="126">
      <c r="A21" s="13" t="s">
        <v>37</v>
      </c>
      <c r="B21" s="14" t="s">
        <v>38</v>
      </c>
      <c r="C21" s="15" t="s">
        <v>17</v>
      </c>
      <c r="D21" s="15" t="s">
        <v>32</v>
      </c>
      <c r="E21" s="16">
        <v>1</v>
      </c>
      <c r="F21" s="16">
        <f>Analitica!G142</f>
        <v>715.29</v>
      </c>
      <c r="G21" s="17">
        <f>TRUNC(E21*F21,2)</f>
        <v>715.29</v>
      </c>
      <c r="H21" s="18"/>
    </row>
    <row r="22" spans="1:8" ht="63">
      <c r="A22" s="13" t="s">
        <v>39</v>
      </c>
      <c r="B22" s="14" t="s">
        <v>40</v>
      </c>
      <c r="C22" s="15" t="s">
        <v>17</v>
      </c>
      <c r="D22" s="15" t="s">
        <v>18</v>
      </c>
      <c r="E22" s="16">
        <v>3.1</v>
      </c>
      <c r="F22" s="16">
        <f>Analitica!G160</f>
        <v>615.35</v>
      </c>
      <c r="G22" s="17">
        <f>TRUNC(E22*F22,2)</f>
        <v>1907.58</v>
      </c>
      <c r="H22" s="18"/>
    </row>
    <row r="23" spans="1:8" ht="75.599999999999994">
      <c r="A23" s="13" t="s">
        <v>41</v>
      </c>
      <c r="B23" s="14" t="s">
        <v>42</v>
      </c>
      <c r="C23" s="15" t="s">
        <v>17</v>
      </c>
      <c r="D23" s="15" t="s">
        <v>18</v>
      </c>
      <c r="E23" s="16">
        <v>13.11</v>
      </c>
      <c r="F23" s="16">
        <f>Analitica!G177</f>
        <v>370.02</v>
      </c>
      <c r="G23" s="17">
        <f>TRUNC(E23*F23,2)</f>
        <v>4850.96</v>
      </c>
      <c r="H23" s="18"/>
    </row>
    <row r="24" spans="1:8" ht="100.8">
      <c r="A24" s="13" t="s">
        <v>43</v>
      </c>
      <c r="B24" s="14" t="s">
        <v>44</v>
      </c>
      <c r="C24" s="15" t="s">
        <v>45</v>
      </c>
      <c r="D24" s="15" t="s">
        <v>18</v>
      </c>
      <c r="E24" s="16">
        <v>17.690000000000001</v>
      </c>
      <c r="F24" s="16">
        <f>Analitica!G190</f>
        <v>1858.89</v>
      </c>
      <c r="G24" s="17">
        <f>TRUNC(E24*F24,2)</f>
        <v>32883.760000000002</v>
      </c>
      <c r="H24" s="18"/>
    </row>
    <row r="25" spans="1:8" ht="50.4">
      <c r="A25" s="13" t="s">
        <v>46</v>
      </c>
      <c r="B25" s="14" t="s">
        <v>47</v>
      </c>
      <c r="C25" s="15" t="s">
        <v>17</v>
      </c>
      <c r="D25" s="15" t="s">
        <v>32</v>
      </c>
      <c r="E25" s="16">
        <v>1</v>
      </c>
      <c r="F25" s="16">
        <f>Analitica!G216</f>
        <v>1843.14</v>
      </c>
      <c r="G25" s="17">
        <f>TRUNC(E25*F25,2)</f>
        <v>1843.14</v>
      </c>
      <c r="H25" s="18">
        <f>SUM(G21:G25)</f>
        <v>42200.73</v>
      </c>
    </row>
    <row r="26" spans="1:8">
      <c r="A26" s="12">
        <v>4</v>
      </c>
      <c r="B26" s="97" t="s">
        <v>48</v>
      </c>
      <c r="C26" s="97"/>
      <c r="D26" s="97"/>
      <c r="E26" s="97"/>
      <c r="F26" s="97"/>
      <c r="G26" s="98"/>
    </row>
    <row r="27" spans="1:8" ht="113.4">
      <c r="A27" s="13" t="s">
        <v>49</v>
      </c>
      <c r="B27" s="14" t="s">
        <v>50</v>
      </c>
      <c r="C27" s="15" t="s">
        <v>17</v>
      </c>
      <c r="D27" s="15" t="s">
        <v>18</v>
      </c>
      <c r="E27" s="16">
        <v>9.2100000000000009</v>
      </c>
      <c r="F27" s="16">
        <f>Analitica!G235</f>
        <v>58.82</v>
      </c>
      <c r="G27" s="17">
        <f>TRUNC(E27*F27,2)</f>
        <v>541.73</v>
      </c>
    </row>
    <row r="28" spans="1:8" ht="126">
      <c r="A28" s="13" t="s">
        <v>51</v>
      </c>
      <c r="B28" s="14" t="s">
        <v>52</v>
      </c>
      <c r="C28" s="15" t="s">
        <v>17</v>
      </c>
      <c r="D28" s="15" t="s">
        <v>18</v>
      </c>
      <c r="E28" s="16">
        <v>9.2100000000000009</v>
      </c>
      <c r="F28" s="16">
        <f>Analitica!G250</f>
        <v>34.47</v>
      </c>
      <c r="G28" s="17">
        <f>TRUNC(E28*F28,2)</f>
        <v>317.45999999999998</v>
      </c>
    </row>
    <row r="29" spans="1:8" ht="126">
      <c r="A29" s="13" t="s">
        <v>53</v>
      </c>
      <c r="B29" s="14" t="s">
        <v>54</v>
      </c>
      <c r="C29" s="15" t="s">
        <v>17</v>
      </c>
      <c r="D29" s="15" t="s">
        <v>18</v>
      </c>
      <c r="E29" s="16">
        <v>22.15</v>
      </c>
      <c r="F29" s="16">
        <f>Analitica!G265</f>
        <v>21.68</v>
      </c>
      <c r="G29" s="17">
        <f>TRUNC(E29*F29,2)</f>
        <v>480.21</v>
      </c>
    </row>
    <row r="30" spans="1:8" ht="88.2">
      <c r="A30" s="13" t="s">
        <v>55</v>
      </c>
      <c r="B30" s="14" t="s">
        <v>56</v>
      </c>
      <c r="C30" s="15" t="s">
        <v>17</v>
      </c>
      <c r="D30" s="15" t="s">
        <v>18</v>
      </c>
      <c r="E30" s="16">
        <v>9.2100000000000009</v>
      </c>
      <c r="F30" s="16">
        <f>Analitica!G280</f>
        <v>45.05</v>
      </c>
      <c r="G30" s="17">
        <f>TRUNC(E30*F30,2)</f>
        <v>414.91</v>
      </c>
      <c r="H30" s="18">
        <f>SUM(G27:G30)</f>
        <v>1754.3100000000002</v>
      </c>
    </row>
    <row r="31" spans="1:8">
      <c r="A31" s="12">
        <v>5</v>
      </c>
      <c r="B31" s="97" t="s">
        <v>57</v>
      </c>
      <c r="C31" s="97"/>
      <c r="D31" s="97"/>
      <c r="E31" s="97"/>
      <c r="F31" s="97"/>
      <c r="G31" s="98"/>
    </row>
    <row r="32" spans="1:8">
      <c r="A32" s="13" t="s">
        <v>58</v>
      </c>
      <c r="B32" s="14" t="s">
        <v>59</v>
      </c>
      <c r="C32" s="15" t="s">
        <v>17</v>
      </c>
      <c r="D32" s="15" t="s">
        <v>18</v>
      </c>
      <c r="E32" s="16">
        <v>1.4</v>
      </c>
      <c r="F32" s="16">
        <f>Analitica!G297</f>
        <v>32.04</v>
      </c>
      <c r="G32" s="17">
        <f t="shared" ref="G32:G38" si="1">TRUNC(E32*F32,2)</f>
        <v>44.85</v>
      </c>
    </row>
    <row r="33" spans="1:8" ht="37.799999999999997">
      <c r="A33" s="13" t="s">
        <v>60</v>
      </c>
      <c r="B33" s="14" t="s">
        <v>61</v>
      </c>
      <c r="C33" s="15" t="s">
        <v>17</v>
      </c>
      <c r="D33" s="15" t="s">
        <v>18</v>
      </c>
      <c r="E33" s="16">
        <v>54.22</v>
      </c>
      <c r="F33" s="16">
        <f>Analitica!G312</f>
        <v>1.99</v>
      </c>
      <c r="G33" s="17">
        <f t="shared" si="1"/>
        <v>107.89</v>
      </c>
    </row>
    <row r="34" spans="1:8" ht="37.799999999999997">
      <c r="A34" s="13" t="s">
        <v>62</v>
      </c>
      <c r="B34" s="14" t="s">
        <v>63</v>
      </c>
      <c r="C34" s="15" t="s">
        <v>17</v>
      </c>
      <c r="D34" s="15" t="s">
        <v>18</v>
      </c>
      <c r="E34" s="16">
        <v>97.73</v>
      </c>
      <c r="F34" s="16">
        <f>Analitica!G327</f>
        <v>1.64</v>
      </c>
      <c r="G34" s="17">
        <f t="shared" si="1"/>
        <v>160.27000000000001</v>
      </c>
    </row>
    <row r="35" spans="1:8" ht="37.799999999999997">
      <c r="A35" s="13" t="s">
        <v>64</v>
      </c>
      <c r="B35" s="14" t="s">
        <v>65</v>
      </c>
      <c r="C35" s="15" t="s">
        <v>17</v>
      </c>
      <c r="D35" s="15" t="s">
        <v>18</v>
      </c>
      <c r="E35" s="16">
        <v>54.22</v>
      </c>
      <c r="F35" s="16">
        <f>Analitica!G342</f>
        <v>11.73</v>
      </c>
      <c r="G35" s="17">
        <f t="shared" si="1"/>
        <v>636</v>
      </c>
    </row>
    <row r="36" spans="1:8" ht="50.4">
      <c r="A36" s="13" t="s">
        <v>66</v>
      </c>
      <c r="B36" s="14" t="s">
        <v>67</v>
      </c>
      <c r="C36" s="15" t="s">
        <v>17</v>
      </c>
      <c r="D36" s="15" t="s">
        <v>18</v>
      </c>
      <c r="E36" s="16">
        <v>97.73</v>
      </c>
      <c r="F36" s="16">
        <f>Analitica!G357</f>
        <v>10.23</v>
      </c>
      <c r="G36" s="17">
        <f t="shared" si="1"/>
        <v>999.77</v>
      </c>
    </row>
    <row r="37" spans="1:8" ht="37.799999999999997">
      <c r="A37" s="13" t="s">
        <v>68</v>
      </c>
      <c r="B37" s="14" t="s">
        <v>69</v>
      </c>
      <c r="C37" s="15" t="s">
        <v>17</v>
      </c>
      <c r="D37" s="15" t="s">
        <v>18</v>
      </c>
      <c r="E37" s="16">
        <v>54.22</v>
      </c>
      <c r="F37" s="16">
        <f>Analitica!G373</f>
        <v>19.350000000000001</v>
      </c>
      <c r="G37" s="17">
        <f t="shared" si="1"/>
        <v>1049.1500000000001</v>
      </c>
    </row>
    <row r="38" spans="1:8" ht="37.799999999999997">
      <c r="A38" s="13" t="s">
        <v>70</v>
      </c>
      <c r="B38" s="14" t="s">
        <v>71</v>
      </c>
      <c r="C38" s="15" t="s">
        <v>17</v>
      </c>
      <c r="D38" s="15" t="s">
        <v>18</v>
      </c>
      <c r="E38" s="16">
        <v>97.73</v>
      </c>
      <c r="F38" s="16">
        <f>Analitica!G389</f>
        <v>10.06</v>
      </c>
      <c r="G38" s="17">
        <f t="shared" si="1"/>
        <v>983.16</v>
      </c>
      <c r="H38" s="18">
        <f>SUM(G32:G38)</f>
        <v>3981.09</v>
      </c>
    </row>
    <row r="39" spans="1:8">
      <c r="A39" s="12">
        <v>6</v>
      </c>
      <c r="B39" s="97" t="s">
        <v>72</v>
      </c>
      <c r="C39" s="97"/>
      <c r="D39" s="97"/>
      <c r="E39" s="97"/>
      <c r="F39" s="97"/>
      <c r="G39" s="98"/>
    </row>
    <row r="40" spans="1:8" ht="50.4">
      <c r="A40" s="13" t="s">
        <v>73</v>
      </c>
      <c r="B40" s="14" t="s">
        <v>74</v>
      </c>
      <c r="C40" s="15" t="s">
        <v>17</v>
      </c>
      <c r="D40" s="15" t="s">
        <v>32</v>
      </c>
      <c r="E40" s="16">
        <v>1</v>
      </c>
      <c r="F40" s="16">
        <f>Analitica!G409</f>
        <v>597.91999999999996</v>
      </c>
      <c r="G40" s="17">
        <f t="shared" ref="G40:G47" si="2">TRUNC(E40*F40,2)</f>
        <v>597.91999999999996</v>
      </c>
    </row>
    <row r="41" spans="1:8" ht="88.2">
      <c r="A41" s="13" t="s">
        <v>75</v>
      </c>
      <c r="B41" s="14" t="s">
        <v>76</v>
      </c>
      <c r="C41" s="15" t="s">
        <v>17</v>
      </c>
      <c r="D41" s="15" t="s">
        <v>32</v>
      </c>
      <c r="E41" s="16">
        <v>2</v>
      </c>
      <c r="F41" s="16">
        <f>Analitica!G424</f>
        <v>181.15</v>
      </c>
      <c r="G41" s="17">
        <f t="shared" si="2"/>
        <v>362.3</v>
      </c>
    </row>
    <row r="42" spans="1:8" ht="113.4">
      <c r="A42" s="13" t="s">
        <v>49</v>
      </c>
      <c r="B42" s="14" t="s">
        <v>50</v>
      </c>
      <c r="C42" s="15" t="s">
        <v>17</v>
      </c>
      <c r="D42" s="15" t="s">
        <v>18</v>
      </c>
      <c r="E42" s="16">
        <v>2.3199999999999998</v>
      </c>
      <c r="F42" s="16">
        <f>Analitica!G442</f>
        <v>58.82</v>
      </c>
      <c r="G42" s="17">
        <f t="shared" si="2"/>
        <v>136.46</v>
      </c>
    </row>
    <row r="43" spans="1:8" ht="126">
      <c r="A43" s="13" t="s">
        <v>53</v>
      </c>
      <c r="B43" s="14" t="s">
        <v>54</v>
      </c>
      <c r="C43" s="15" t="s">
        <v>17</v>
      </c>
      <c r="D43" s="15" t="s">
        <v>18</v>
      </c>
      <c r="E43" s="16">
        <v>4.6500000000000004</v>
      </c>
      <c r="F43" s="16">
        <f>Analitica!G457</f>
        <v>21.68</v>
      </c>
      <c r="G43" s="17">
        <f t="shared" si="2"/>
        <v>100.81</v>
      </c>
    </row>
    <row r="44" spans="1:8" ht="37.799999999999997">
      <c r="A44" s="13" t="s">
        <v>62</v>
      </c>
      <c r="B44" s="14" t="s">
        <v>63</v>
      </c>
      <c r="C44" s="15" t="s">
        <v>17</v>
      </c>
      <c r="D44" s="15" t="s">
        <v>18</v>
      </c>
      <c r="E44" s="16">
        <v>4.6500000000000004</v>
      </c>
      <c r="F44" s="16">
        <f>Analitica!G472</f>
        <v>1.64</v>
      </c>
      <c r="G44" s="17">
        <f t="shared" si="2"/>
        <v>7.62</v>
      </c>
    </row>
    <row r="45" spans="1:8" ht="50.4">
      <c r="A45" s="13" t="s">
        <v>66</v>
      </c>
      <c r="B45" s="14" t="s">
        <v>67</v>
      </c>
      <c r="C45" s="15" t="s">
        <v>17</v>
      </c>
      <c r="D45" s="15" t="s">
        <v>18</v>
      </c>
      <c r="E45" s="16">
        <v>4.6500000000000004</v>
      </c>
      <c r="F45" s="16">
        <f>Analitica!G487</f>
        <v>10.25</v>
      </c>
      <c r="G45" s="17">
        <f t="shared" si="2"/>
        <v>47.66</v>
      </c>
    </row>
    <row r="46" spans="1:8" ht="37.799999999999997">
      <c r="A46" s="13" t="s">
        <v>70</v>
      </c>
      <c r="B46" s="14" t="s">
        <v>71</v>
      </c>
      <c r="C46" s="15" t="s">
        <v>17</v>
      </c>
      <c r="D46" s="15" t="s">
        <v>18</v>
      </c>
      <c r="E46" s="16">
        <v>4.6500000000000004</v>
      </c>
      <c r="F46" s="93">
        <f>Analitica!G503</f>
        <v>10.06</v>
      </c>
      <c r="G46" s="17">
        <f t="shared" si="2"/>
        <v>46.77</v>
      </c>
    </row>
    <row r="47" spans="1:8" ht="37.799999999999997">
      <c r="A47" s="13" t="s">
        <v>77</v>
      </c>
      <c r="B47" s="14" t="s">
        <v>78</v>
      </c>
      <c r="C47" s="15" t="s">
        <v>17</v>
      </c>
      <c r="D47" s="15" t="s">
        <v>18</v>
      </c>
      <c r="E47" s="16">
        <v>39</v>
      </c>
      <c r="F47" s="16">
        <f>Analitica!G520</f>
        <v>609.09</v>
      </c>
      <c r="G47" s="17">
        <f t="shared" si="2"/>
        <v>23754.51</v>
      </c>
      <c r="H47" s="18">
        <f>SUM(G40:G47)</f>
        <v>25054.05</v>
      </c>
    </row>
    <row r="48" spans="1:8">
      <c r="A48" s="12">
        <v>7</v>
      </c>
      <c r="B48" s="97" t="s">
        <v>79</v>
      </c>
      <c r="C48" s="97"/>
      <c r="D48" s="97"/>
      <c r="E48" s="97"/>
      <c r="F48" s="97"/>
      <c r="G48" s="98"/>
    </row>
    <row r="49" spans="1:10" ht="88.2">
      <c r="A49" s="13" t="s">
        <v>80</v>
      </c>
      <c r="B49" s="14" t="s">
        <v>81</v>
      </c>
      <c r="C49" s="15" t="s">
        <v>17</v>
      </c>
      <c r="D49" s="15" t="s">
        <v>82</v>
      </c>
      <c r="E49" s="16">
        <v>32</v>
      </c>
      <c r="F49" s="16">
        <f>Analitica!G536</f>
        <v>38.020000000000003</v>
      </c>
      <c r="G49" s="17">
        <f>TRUNC(E49*F49,2)</f>
        <v>1216.6400000000001</v>
      </c>
    </row>
    <row r="50" spans="1:10" ht="63">
      <c r="A50" s="13" t="s">
        <v>83</v>
      </c>
      <c r="B50" s="14" t="s">
        <v>84</v>
      </c>
      <c r="C50" s="15" t="s">
        <v>17</v>
      </c>
      <c r="D50" s="15" t="s">
        <v>32</v>
      </c>
      <c r="E50" s="16">
        <v>8</v>
      </c>
      <c r="F50" s="16">
        <f>Analitica!G553</f>
        <v>52.84</v>
      </c>
      <c r="G50" s="17">
        <f>TRUNC(E50*F50,2)</f>
        <v>422.72</v>
      </c>
    </row>
    <row r="51" spans="1:10" ht="63">
      <c r="A51" s="13" t="s">
        <v>85</v>
      </c>
      <c r="B51" s="14" t="s">
        <v>86</v>
      </c>
      <c r="C51" s="15" t="s">
        <v>17</v>
      </c>
      <c r="D51" s="15" t="s">
        <v>32</v>
      </c>
      <c r="E51" s="16">
        <v>30</v>
      </c>
      <c r="F51" s="16">
        <f>Analitica!G570</f>
        <v>76.36</v>
      </c>
      <c r="G51" s="17">
        <f>TRUNC(E51*F51,2)</f>
        <v>2290.8000000000002</v>
      </c>
    </row>
    <row r="52" spans="1:10" ht="25.2">
      <c r="A52" s="13" t="s">
        <v>87</v>
      </c>
      <c r="B52" s="14" t="s">
        <v>88</v>
      </c>
      <c r="C52" s="15" t="s">
        <v>17</v>
      </c>
      <c r="D52" s="15" t="s">
        <v>32</v>
      </c>
      <c r="E52" s="16">
        <v>31</v>
      </c>
      <c r="F52" s="16">
        <f>Analitica!G586</f>
        <v>57.95</v>
      </c>
      <c r="G52" s="17">
        <f>TRUNC(E52*F52,2)</f>
        <v>1796.45</v>
      </c>
      <c r="H52" s="18">
        <f>SUM(G49:G52)</f>
        <v>5726.6100000000006</v>
      </c>
      <c r="I52" s="28">
        <f>SUM(H11:H52)</f>
        <v>86050.97</v>
      </c>
      <c r="J52" s="4" t="s">
        <v>408</v>
      </c>
    </row>
    <row r="53" spans="1:10">
      <c r="A53" s="12" t="s">
        <v>89</v>
      </c>
      <c r="B53" s="97" t="s">
        <v>90</v>
      </c>
      <c r="C53" s="97"/>
      <c r="D53" s="97"/>
      <c r="E53" s="97"/>
      <c r="F53" s="97"/>
      <c r="G53" s="98"/>
    </row>
    <row r="54" spans="1:10">
      <c r="A54" s="12">
        <v>1</v>
      </c>
      <c r="B54" s="97" t="s">
        <v>14</v>
      </c>
      <c r="C54" s="97"/>
      <c r="D54" s="97"/>
      <c r="E54" s="97"/>
      <c r="F54" s="97"/>
      <c r="G54" s="98"/>
    </row>
    <row r="55" spans="1:10" ht="37.799999999999997">
      <c r="A55" s="13" t="s">
        <v>15</v>
      </c>
      <c r="B55" s="14" t="s">
        <v>16</v>
      </c>
      <c r="C55" s="15" t="s">
        <v>17</v>
      </c>
      <c r="D55" s="15" t="s">
        <v>18</v>
      </c>
      <c r="E55" s="16">
        <v>3.1</v>
      </c>
      <c r="F55" s="16">
        <f>Analitica!G601</f>
        <v>29.46</v>
      </c>
      <c r="G55" s="17">
        <f t="shared" ref="G55:G60" si="3">TRUNC(E55*F55,2)</f>
        <v>91.32</v>
      </c>
    </row>
    <row r="56" spans="1:10" ht="37.799999999999997">
      <c r="A56" s="13" t="s">
        <v>22</v>
      </c>
      <c r="B56" s="14" t="s">
        <v>23</v>
      </c>
      <c r="C56" s="15" t="s">
        <v>17</v>
      </c>
      <c r="D56" s="15" t="s">
        <v>21</v>
      </c>
      <c r="E56" s="16">
        <v>3.4</v>
      </c>
      <c r="F56" s="16">
        <f>Analitica!G615</f>
        <v>211</v>
      </c>
      <c r="G56" s="17">
        <f t="shared" si="3"/>
        <v>717.4</v>
      </c>
    </row>
    <row r="57" spans="1:10" ht="50.4">
      <c r="A57" s="13" t="s">
        <v>24</v>
      </c>
      <c r="B57" s="14" t="s">
        <v>25</v>
      </c>
      <c r="C57" s="15" t="s">
        <v>17</v>
      </c>
      <c r="D57" s="15" t="s">
        <v>18</v>
      </c>
      <c r="E57" s="16">
        <v>17</v>
      </c>
      <c r="F57" s="16">
        <f>Analitica!G629</f>
        <v>17.670000000000002</v>
      </c>
      <c r="G57" s="17">
        <f t="shared" si="3"/>
        <v>300.39</v>
      </c>
    </row>
    <row r="58" spans="1:10" ht="37.799999999999997">
      <c r="A58" s="13" t="s">
        <v>26</v>
      </c>
      <c r="B58" s="14" t="s">
        <v>27</v>
      </c>
      <c r="C58" s="15" t="s">
        <v>17</v>
      </c>
      <c r="D58" s="15" t="s">
        <v>18</v>
      </c>
      <c r="E58" s="16">
        <v>4.83</v>
      </c>
      <c r="F58" s="16">
        <f>Analitica!G643</f>
        <v>6.88</v>
      </c>
      <c r="G58" s="17">
        <f t="shared" si="3"/>
        <v>33.229999999999997</v>
      </c>
    </row>
    <row r="59" spans="1:10" ht="37.799999999999997">
      <c r="A59" s="13" t="s">
        <v>28</v>
      </c>
      <c r="B59" s="14" t="s">
        <v>29</v>
      </c>
      <c r="C59" s="15" t="s">
        <v>17</v>
      </c>
      <c r="D59" s="15" t="s">
        <v>18</v>
      </c>
      <c r="E59" s="16">
        <v>8.74</v>
      </c>
      <c r="F59" s="16">
        <f>Analitica!G658</f>
        <v>20.059999999999999</v>
      </c>
      <c r="G59" s="17">
        <f t="shared" si="3"/>
        <v>175.32</v>
      </c>
    </row>
    <row r="60" spans="1:10" ht="50.4">
      <c r="A60" s="13" t="s">
        <v>30</v>
      </c>
      <c r="B60" s="14" t="s">
        <v>31</v>
      </c>
      <c r="C60" s="15" t="s">
        <v>17</v>
      </c>
      <c r="D60" s="15" t="s">
        <v>32</v>
      </c>
      <c r="E60" s="16">
        <v>16</v>
      </c>
      <c r="F60" s="16">
        <f>Analitica!G672</f>
        <v>6.67</v>
      </c>
      <c r="G60" s="17">
        <f t="shared" si="3"/>
        <v>106.72</v>
      </c>
      <c r="H60" s="18">
        <f>SUM(G55:G60)</f>
        <v>1424.38</v>
      </c>
    </row>
    <row r="61" spans="1:10">
      <c r="A61" s="12">
        <v>2</v>
      </c>
      <c r="B61" s="97" t="s">
        <v>33</v>
      </c>
      <c r="C61" s="97"/>
      <c r="D61" s="97"/>
      <c r="E61" s="97"/>
      <c r="F61" s="97"/>
      <c r="G61" s="98"/>
    </row>
    <row r="62" spans="1:10" ht="63">
      <c r="A62" s="13" t="s">
        <v>34</v>
      </c>
      <c r="B62" s="14" t="s">
        <v>35</v>
      </c>
      <c r="C62" s="15" t="s">
        <v>17</v>
      </c>
      <c r="D62" s="15" t="s">
        <v>18</v>
      </c>
      <c r="E62" s="16">
        <v>35.82</v>
      </c>
      <c r="F62" s="16">
        <f>Analitica!G692</f>
        <v>80.84</v>
      </c>
      <c r="G62" s="17">
        <f>TRUNC(E62*F62,2)</f>
        <v>2895.68</v>
      </c>
      <c r="H62" s="18">
        <f>G62</f>
        <v>2895.68</v>
      </c>
    </row>
    <row r="63" spans="1:10">
      <c r="A63" s="12">
        <v>3</v>
      </c>
      <c r="B63" s="97" t="s">
        <v>36</v>
      </c>
      <c r="C63" s="97"/>
      <c r="D63" s="97"/>
      <c r="E63" s="97"/>
      <c r="F63" s="97"/>
      <c r="G63" s="98"/>
    </row>
    <row r="64" spans="1:10" ht="126">
      <c r="A64" s="13" t="s">
        <v>37</v>
      </c>
      <c r="B64" s="14" t="s">
        <v>38</v>
      </c>
      <c r="C64" s="15" t="s">
        <v>17</v>
      </c>
      <c r="D64" s="15" t="s">
        <v>32</v>
      </c>
      <c r="E64" s="16">
        <v>1</v>
      </c>
      <c r="F64" s="16">
        <f>Analitica!G710</f>
        <v>715.29</v>
      </c>
      <c r="G64" s="17">
        <f>TRUNC(E64*F64,2)</f>
        <v>715.29</v>
      </c>
    </row>
    <row r="65" spans="1:8" ht="63">
      <c r="A65" s="13" t="s">
        <v>39</v>
      </c>
      <c r="B65" s="14" t="s">
        <v>40</v>
      </c>
      <c r="C65" s="15" t="s">
        <v>17</v>
      </c>
      <c r="D65" s="15" t="s">
        <v>18</v>
      </c>
      <c r="E65" s="16">
        <v>3.1</v>
      </c>
      <c r="F65" s="16">
        <f>Analitica!G728</f>
        <v>615.33000000000004</v>
      </c>
      <c r="G65" s="17">
        <f>TRUNC(E65*F65,2)</f>
        <v>1907.52</v>
      </c>
    </row>
    <row r="66" spans="1:8" ht="75.599999999999994">
      <c r="A66" s="13" t="s">
        <v>41</v>
      </c>
      <c r="B66" s="14" t="s">
        <v>42</v>
      </c>
      <c r="C66" s="15" t="s">
        <v>17</v>
      </c>
      <c r="D66" s="15" t="s">
        <v>18</v>
      </c>
      <c r="E66" s="16">
        <v>8.74</v>
      </c>
      <c r="F66" s="16">
        <f>Analitica!G745</f>
        <v>369.95</v>
      </c>
      <c r="G66" s="17">
        <f>TRUNC(E66*F66,2)</f>
        <v>3233.36</v>
      </c>
      <c r="H66" s="18">
        <f>SUM(G64:G66)</f>
        <v>5856.17</v>
      </c>
    </row>
    <row r="67" spans="1:8">
      <c r="A67" s="12">
        <v>4</v>
      </c>
      <c r="B67" s="97" t="s">
        <v>48</v>
      </c>
      <c r="C67" s="97"/>
      <c r="D67" s="97"/>
      <c r="E67" s="97"/>
      <c r="F67" s="97"/>
      <c r="G67" s="98"/>
    </row>
    <row r="68" spans="1:8" ht="126">
      <c r="A68" s="13" t="s">
        <v>53</v>
      </c>
      <c r="B68" s="14" t="s">
        <v>54</v>
      </c>
      <c r="C68" s="15" t="s">
        <v>17</v>
      </c>
      <c r="D68" s="15" t="s">
        <v>18</v>
      </c>
      <c r="E68" s="16">
        <v>17</v>
      </c>
      <c r="F68" s="16">
        <f>Analitica!G761</f>
        <v>21.68</v>
      </c>
      <c r="G68" s="17">
        <f>TRUNC(E68*F68,2)</f>
        <v>368.56</v>
      </c>
      <c r="H68" s="18">
        <f>G68</f>
        <v>368.56</v>
      </c>
    </row>
    <row r="69" spans="1:8">
      <c r="A69" s="12">
        <v>5</v>
      </c>
      <c r="B69" s="97" t="s">
        <v>57</v>
      </c>
      <c r="C69" s="97"/>
      <c r="D69" s="97"/>
      <c r="E69" s="97"/>
      <c r="F69" s="97"/>
      <c r="G69" s="98"/>
    </row>
    <row r="70" spans="1:8">
      <c r="A70" s="13" t="s">
        <v>58</v>
      </c>
      <c r="B70" s="14" t="s">
        <v>59</v>
      </c>
      <c r="C70" s="15" t="s">
        <v>17</v>
      </c>
      <c r="D70" s="15" t="s">
        <v>18</v>
      </c>
      <c r="E70" s="16">
        <v>1.4</v>
      </c>
      <c r="F70" s="16">
        <f>Analitica!G778</f>
        <v>32.06</v>
      </c>
      <c r="G70" s="17">
        <f t="shared" ref="G70:G76" si="4">TRUNC(E70*F70,2)</f>
        <v>44.88</v>
      </c>
    </row>
    <row r="71" spans="1:8" ht="37.799999999999997">
      <c r="A71" s="13" t="s">
        <v>60</v>
      </c>
      <c r="B71" s="14" t="s">
        <v>61</v>
      </c>
      <c r="C71" s="15" t="s">
        <v>17</v>
      </c>
      <c r="D71" s="15" t="s">
        <v>18</v>
      </c>
      <c r="E71" s="16">
        <v>35.82</v>
      </c>
      <c r="F71" s="16">
        <f>Analitica!G793</f>
        <v>1.97</v>
      </c>
      <c r="G71" s="17">
        <f t="shared" si="4"/>
        <v>70.56</v>
      </c>
    </row>
    <row r="72" spans="1:8" ht="37.799999999999997">
      <c r="A72" s="13" t="s">
        <v>62</v>
      </c>
      <c r="B72" s="14" t="s">
        <v>63</v>
      </c>
      <c r="C72" s="15" t="s">
        <v>17</v>
      </c>
      <c r="D72" s="15" t="s">
        <v>18</v>
      </c>
      <c r="E72" s="16">
        <v>24.18</v>
      </c>
      <c r="F72" s="16">
        <f>Analitica!G808</f>
        <v>1.64</v>
      </c>
      <c r="G72" s="17">
        <f t="shared" si="4"/>
        <v>39.65</v>
      </c>
    </row>
    <row r="73" spans="1:8" ht="37.799999999999997">
      <c r="A73" s="13" t="s">
        <v>64</v>
      </c>
      <c r="B73" s="14" t="s">
        <v>65</v>
      </c>
      <c r="C73" s="15" t="s">
        <v>17</v>
      </c>
      <c r="D73" s="15" t="s">
        <v>18</v>
      </c>
      <c r="E73" s="16">
        <v>38.82</v>
      </c>
      <c r="F73" s="16">
        <f>Analitica!G823</f>
        <v>11.71</v>
      </c>
      <c r="G73" s="17">
        <f t="shared" si="4"/>
        <v>454.58</v>
      </c>
    </row>
    <row r="74" spans="1:8" ht="50.4">
      <c r="A74" s="13" t="s">
        <v>66</v>
      </c>
      <c r="B74" s="14" t="s">
        <v>67</v>
      </c>
      <c r="C74" s="15" t="s">
        <v>17</v>
      </c>
      <c r="D74" s="15" t="s">
        <v>18</v>
      </c>
      <c r="E74" s="16">
        <v>24.18</v>
      </c>
      <c r="F74" s="16">
        <f>Analitica!G838</f>
        <v>10.23</v>
      </c>
      <c r="G74" s="17">
        <f t="shared" si="4"/>
        <v>247.36</v>
      </c>
    </row>
    <row r="75" spans="1:8" ht="37.799999999999997">
      <c r="A75" s="13" t="s">
        <v>68</v>
      </c>
      <c r="B75" s="14" t="s">
        <v>69</v>
      </c>
      <c r="C75" s="15" t="s">
        <v>17</v>
      </c>
      <c r="D75" s="15" t="s">
        <v>18</v>
      </c>
      <c r="E75" s="16">
        <v>35.82</v>
      </c>
      <c r="F75" s="16">
        <f>Analitica!G854</f>
        <v>19.350000000000001</v>
      </c>
      <c r="G75" s="17">
        <f t="shared" si="4"/>
        <v>693.11</v>
      </c>
    </row>
    <row r="76" spans="1:8" ht="37.799999999999997">
      <c r="A76" s="13" t="s">
        <v>70</v>
      </c>
      <c r="B76" s="14" t="s">
        <v>71</v>
      </c>
      <c r="C76" s="15" t="s">
        <v>17</v>
      </c>
      <c r="D76" s="15" t="s">
        <v>18</v>
      </c>
      <c r="E76" s="16">
        <v>24.18</v>
      </c>
      <c r="F76" s="16">
        <f>Analitica!G870</f>
        <v>10.029999999999999</v>
      </c>
      <c r="G76" s="17">
        <f t="shared" si="4"/>
        <v>242.52</v>
      </c>
      <c r="H76" s="18">
        <f>SUM(G70:G76)</f>
        <v>1792.6599999999999</v>
      </c>
    </row>
    <row r="77" spans="1:8">
      <c r="A77" s="12">
        <v>6</v>
      </c>
      <c r="B77" s="97" t="s">
        <v>72</v>
      </c>
      <c r="C77" s="97"/>
      <c r="D77" s="97"/>
      <c r="E77" s="97"/>
      <c r="F77" s="97"/>
      <c r="G77" s="98"/>
    </row>
    <row r="78" spans="1:8" ht="50.4">
      <c r="A78" s="13" t="s">
        <v>73</v>
      </c>
      <c r="B78" s="14" t="s">
        <v>74</v>
      </c>
      <c r="C78" s="15" t="s">
        <v>17</v>
      </c>
      <c r="D78" s="15" t="s">
        <v>32</v>
      </c>
      <c r="E78" s="16">
        <v>1</v>
      </c>
      <c r="F78" s="16">
        <f>Analitica!G890</f>
        <v>597.91999999999996</v>
      </c>
      <c r="G78" s="17">
        <f t="shared" ref="G78:G85" si="5">TRUNC(E78*F78,2)</f>
        <v>597.91999999999996</v>
      </c>
    </row>
    <row r="79" spans="1:8" ht="88.2">
      <c r="A79" s="13" t="s">
        <v>75</v>
      </c>
      <c r="B79" s="14" t="s">
        <v>76</v>
      </c>
      <c r="C79" s="15" t="s">
        <v>17</v>
      </c>
      <c r="D79" s="15" t="s">
        <v>32</v>
      </c>
      <c r="E79" s="16">
        <v>2</v>
      </c>
      <c r="F79" s="16">
        <f>Analitica!G905</f>
        <v>181.14</v>
      </c>
      <c r="G79" s="17">
        <f t="shared" si="5"/>
        <v>362.28</v>
      </c>
    </row>
    <row r="80" spans="1:8" ht="113.4">
      <c r="A80" s="13" t="s">
        <v>49</v>
      </c>
      <c r="B80" s="14" t="s">
        <v>50</v>
      </c>
      <c r="C80" s="15" t="s">
        <v>17</v>
      </c>
      <c r="D80" s="15" t="s">
        <v>18</v>
      </c>
      <c r="E80" s="16">
        <v>2.3199999999999998</v>
      </c>
      <c r="F80" s="16">
        <f>Analitica!G923</f>
        <v>58.77</v>
      </c>
      <c r="G80" s="17">
        <f t="shared" si="5"/>
        <v>136.34</v>
      </c>
    </row>
    <row r="81" spans="1:10" ht="126">
      <c r="A81" s="13" t="s">
        <v>53</v>
      </c>
      <c r="B81" s="14" t="s">
        <v>54</v>
      </c>
      <c r="C81" s="15" t="s">
        <v>17</v>
      </c>
      <c r="D81" s="15" t="s">
        <v>18</v>
      </c>
      <c r="E81" s="16">
        <v>4.6500000000000004</v>
      </c>
      <c r="F81" s="16">
        <f>Analitica!G938</f>
        <v>21.68</v>
      </c>
      <c r="G81" s="17">
        <f t="shared" si="5"/>
        <v>100.81</v>
      </c>
    </row>
    <row r="82" spans="1:10" ht="37.799999999999997">
      <c r="A82" s="13" t="s">
        <v>62</v>
      </c>
      <c r="B82" s="14" t="s">
        <v>63</v>
      </c>
      <c r="C82" s="15" t="s">
        <v>17</v>
      </c>
      <c r="D82" s="15" t="s">
        <v>18</v>
      </c>
      <c r="E82" s="16">
        <v>4.6500000000000004</v>
      </c>
      <c r="F82" s="16">
        <f>Analitica!G953</f>
        <v>1.64</v>
      </c>
      <c r="G82" s="17">
        <f t="shared" si="5"/>
        <v>7.62</v>
      </c>
    </row>
    <row r="83" spans="1:10" ht="50.4">
      <c r="A83" s="13" t="s">
        <v>66</v>
      </c>
      <c r="B83" s="14" t="s">
        <v>67</v>
      </c>
      <c r="C83" s="15" t="s">
        <v>17</v>
      </c>
      <c r="D83" s="15" t="s">
        <v>18</v>
      </c>
      <c r="E83" s="16">
        <v>4.6500000000000004</v>
      </c>
      <c r="F83" s="16">
        <f>Analitica!G968</f>
        <v>10.23</v>
      </c>
      <c r="G83" s="17">
        <f t="shared" si="5"/>
        <v>47.56</v>
      </c>
    </row>
    <row r="84" spans="1:10" ht="37.799999999999997">
      <c r="A84" s="13" t="s">
        <v>70</v>
      </c>
      <c r="B84" s="14" t="s">
        <v>71</v>
      </c>
      <c r="C84" s="15" t="s">
        <v>17</v>
      </c>
      <c r="D84" s="15" t="s">
        <v>18</v>
      </c>
      <c r="E84" s="16">
        <v>4.6500000000000004</v>
      </c>
      <c r="F84" s="16">
        <f>Analitica!G984</f>
        <v>10.029999999999999</v>
      </c>
      <c r="G84" s="17">
        <f t="shared" si="5"/>
        <v>46.63</v>
      </c>
    </row>
    <row r="85" spans="1:10" ht="37.799999999999997">
      <c r="A85" s="13" t="s">
        <v>77</v>
      </c>
      <c r="B85" s="14" t="s">
        <v>78</v>
      </c>
      <c r="C85" s="15" t="s">
        <v>17</v>
      </c>
      <c r="D85" s="15" t="s">
        <v>18</v>
      </c>
      <c r="E85" s="16">
        <v>23.22</v>
      </c>
      <c r="F85" s="16">
        <f>Analitica!G1001</f>
        <v>609.09</v>
      </c>
      <c r="G85" s="17">
        <f t="shared" si="5"/>
        <v>14143.06</v>
      </c>
      <c r="H85" s="18">
        <f>SUM(G78:G85)</f>
        <v>15442.22</v>
      </c>
    </row>
    <row r="86" spans="1:10">
      <c r="A86" s="12">
        <v>7</v>
      </c>
      <c r="B86" s="97" t="s">
        <v>79</v>
      </c>
      <c r="C86" s="97"/>
      <c r="D86" s="97"/>
      <c r="E86" s="97"/>
      <c r="F86" s="97"/>
      <c r="G86" s="98"/>
    </row>
    <row r="87" spans="1:10" ht="88.2">
      <c r="A87" s="13" t="s">
        <v>80</v>
      </c>
      <c r="B87" s="14" t="s">
        <v>81</v>
      </c>
      <c r="C87" s="15" t="s">
        <v>17</v>
      </c>
      <c r="D87" s="15" t="s">
        <v>82</v>
      </c>
      <c r="E87" s="16">
        <v>16.8</v>
      </c>
      <c r="F87" s="16">
        <f>Analitica!G1017</f>
        <v>38.020000000000003</v>
      </c>
      <c r="G87" s="17">
        <f>TRUNC(E87*F87,2)</f>
        <v>638.73</v>
      </c>
    </row>
    <row r="88" spans="1:10" ht="63">
      <c r="A88" s="13" t="s">
        <v>83</v>
      </c>
      <c r="B88" s="14" t="s">
        <v>84</v>
      </c>
      <c r="C88" s="15" t="s">
        <v>17</v>
      </c>
      <c r="D88" s="15" t="s">
        <v>32</v>
      </c>
      <c r="E88" s="16">
        <v>6</v>
      </c>
      <c r="F88" s="16">
        <f>Analitica!G1034</f>
        <v>52.84</v>
      </c>
      <c r="G88" s="17">
        <f>TRUNC(E88*F88,2)</f>
        <v>317.04000000000002</v>
      </c>
    </row>
    <row r="89" spans="1:10" ht="63">
      <c r="A89" s="13" t="s">
        <v>85</v>
      </c>
      <c r="B89" s="14" t="s">
        <v>86</v>
      </c>
      <c r="C89" s="15" t="s">
        <v>17</v>
      </c>
      <c r="D89" s="15" t="s">
        <v>32</v>
      </c>
      <c r="E89" s="16">
        <v>16</v>
      </c>
      <c r="F89" s="16">
        <f>Analitica!G1051</f>
        <v>76.31</v>
      </c>
      <c r="G89" s="17">
        <f>TRUNC(E89*F89,2)</f>
        <v>1220.96</v>
      </c>
    </row>
    <row r="90" spans="1:10" ht="25.2">
      <c r="A90" s="13" t="s">
        <v>87</v>
      </c>
      <c r="B90" s="14" t="s">
        <v>88</v>
      </c>
      <c r="C90" s="15" t="s">
        <v>17</v>
      </c>
      <c r="D90" s="15" t="s">
        <v>32</v>
      </c>
      <c r="E90" s="16">
        <v>19</v>
      </c>
      <c r="F90" s="16">
        <f>Analitica!G1067</f>
        <v>57.95</v>
      </c>
      <c r="G90" s="17">
        <f>TRUNC(E90*F90,2)</f>
        <v>1101.05</v>
      </c>
      <c r="H90" s="18">
        <f>SUM(G87:G90)</f>
        <v>3277.7799999999997</v>
      </c>
      <c r="I90" s="27">
        <f>SUM(H58:H90)</f>
        <v>31057.449999999997</v>
      </c>
      <c r="J90" s="4" t="s">
        <v>409</v>
      </c>
    </row>
    <row r="91" spans="1:10">
      <c r="A91" s="12" t="s">
        <v>91</v>
      </c>
      <c r="B91" s="97" t="s">
        <v>92</v>
      </c>
      <c r="C91" s="97"/>
      <c r="D91" s="97"/>
      <c r="E91" s="97"/>
      <c r="F91" s="97"/>
      <c r="G91" s="98"/>
    </row>
    <row r="92" spans="1:10">
      <c r="A92" s="12">
        <v>1</v>
      </c>
      <c r="B92" s="97" t="s">
        <v>14</v>
      </c>
      <c r="C92" s="97"/>
      <c r="D92" s="97"/>
      <c r="E92" s="97"/>
      <c r="F92" s="97"/>
      <c r="G92" s="98"/>
    </row>
    <row r="93" spans="1:10" ht="37.799999999999997">
      <c r="A93" s="13" t="s">
        <v>15</v>
      </c>
      <c r="B93" s="14" t="s">
        <v>16</v>
      </c>
      <c r="C93" s="15" t="s">
        <v>17</v>
      </c>
      <c r="D93" s="15" t="s">
        <v>18</v>
      </c>
      <c r="E93" s="16">
        <v>3.1</v>
      </c>
      <c r="F93" s="16">
        <f>Analitica!G1082</f>
        <v>29.46</v>
      </c>
      <c r="G93" s="17">
        <f t="shared" ref="G93:G98" si="6">TRUNC(E93*F93,2)</f>
        <v>91.32</v>
      </c>
    </row>
    <row r="94" spans="1:10" ht="50.4">
      <c r="A94" s="13" t="s">
        <v>19</v>
      </c>
      <c r="B94" s="14" t="s">
        <v>20</v>
      </c>
      <c r="C94" s="15" t="s">
        <v>17</v>
      </c>
      <c r="D94" s="15" t="s">
        <v>21</v>
      </c>
      <c r="E94" s="16">
        <v>4.05</v>
      </c>
      <c r="F94" s="16">
        <f>Analitica!G1096</f>
        <v>42.69</v>
      </c>
      <c r="G94" s="17">
        <f t="shared" si="6"/>
        <v>172.89</v>
      </c>
    </row>
    <row r="95" spans="1:10" ht="50.4">
      <c r="A95" s="13" t="s">
        <v>24</v>
      </c>
      <c r="B95" s="14" t="s">
        <v>25</v>
      </c>
      <c r="C95" s="15" t="s">
        <v>17</v>
      </c>
      <c r="D95" s="15" t="s">
        <v>18</v>
      </c>
      <c r="E95" s="16">
        <v>53.36</v>
      </c>
      <c r="F95" s="16">
        <f>Analitica!G1110</f>
        <v>17.670000000000002</v>
      </c>
      <c r="G95" s="17">
        <f t="shared" si="6"/>
        <v>942.87</v>
      </c>
    </row>
    <row r="96" spans="1:10" ht="37.799999999999997">
      <c r="A96" s="13" t="s">
        <v>26</v>
      </c>
      <c r="B96" s="14" t="s">
        <v>27</v>
      </c>
      <c r="C96" s="15" t="s">
        <v>17</v>
      </c>
      <c r="D96" s="15" t="s">
        <v>18</v>
      </c>
      <c r="E96" s="16">
        <v>4.83</v>
      </c>
      <c r="F96" s="16">
        <f>Analitica!G1124</f>
        <v>6.88</v>
      </c>
      <c r="G96" s="17">
        <f t="shared" si="6"/>
        <v>33.229999999999997</v>
      </c>
    </row>
    <row r="97" spans="1:8" ht="37.799999999999997">
      <c r="A97" s="13" t="s">
        <v>28</v>
      </c>
      <c r="B97" s="14" t="s">
        <v>29</v>
      </c>
      <c r="C97" s="15" t="s">
        <v>17</v>
      </c>
      <c r="D97" s="15" t="s">
        <v>18</v>
      </c>
      <c r="E97" s="16">
        <v>8.74</v>
      </c>
      <c r="F97" s="16">
        <f>Analitica!G1139</f>
        <v>20.059999999999999</v>
      </c>
      <c r="G97" s="17">
        <f t="shared" si="6"/>
        <v>175.32</v>
      </c>
    </row>
    <row r="98" spans="1:8" ht="50.4">
      <c r="A98" s="13" t="s">
        <v>30</v>
      </c>
      <c r="B98" s="14" t="s">
        <v>31</v>
      </c>
      <c r="C98" s="15" t="s">
        <v>17</v>
      </c>
      <c r="D98" s="15" t="s">
        <v>32</v>
      </c>
      <c r="E98" s="16">
        <v>22</v>
      </c>
      <c r="F98" s="16">
        <f>Analitica!G1153</f>
        <v>6.67</v>
      </c>
      <c r="G98" s="17">
        <f t="shared" si="6"/>
        <v>146.74</v>
      </c>
      <c r="H98" s="18">
        <f>SUM(G93:G98)</f>
        <v>1562.37</v>
      </c>
    </row>
    <row r="99" spans="1:8">
      <c r="A99" s="12">
        <v>2</v>
      </c>
      <c r="B99" s="97" t="s">
        <v>33</v>
      </c>
      <c r="C99" s="97"/>
      <c r="D99" s="97"/>
      <c r="E99" s="97"/>
      <c r="F99" s="97"/>
      <c r="G99" s="98"/>
    </row>
    <row r="100" spans="1:8" ht="63">
      <c r="A100" s="13" t="s">
        <v>34</v>
      </c>
      <c r="B100" s="14" t="s">
        <v>35</v>
      </c>
      <c r="C100" s="15" t="s">
        <v>17</v>
      </c>
      <c r="D100" s="15" t="s">
        <v>18</v>
      </c>
      <c r="E100" s="16">
        <v>35.82</v>
      </c>
      <c r="F100" s="16">
        <f>Analitica!G1173</f>
        <v>80.84</v>
      </c>
      <c r="G100" s="17">
        <f>TRUNC(E100*F100,2)</f>
        <v>2895.68</v>
      </c>
      <c r="H100" s="18">
        <f>G100</f>
        <v>2895.68</v>
      </c>
    </row>
    <row r="101" spans="1:8">
      <c r="A101" s="12">
        <v>3</v>
      </c>
      <c r="B101" s="97" t="s">
        <v>36</v>
      </c>
      <c r="C101" s="97"/>
      <c r="D101" s="97"/>
      <c r="E101" s="97"/>
      <c r="F101" s="97"/>
      <c r="G101" s="98"/>
    </row>
    <row r="102" spans="1:8" ht="126">
      <c r="A102" s="13" t="s">
        <v>37</v>
      </c>
      <c r="B102" s="14" t="s">
        <v>38</v>
      </c>
      <c r="C102" s="15" t="s">
        <v>17</v>
      </c>
      <c r="D102" s="15" t="s">
        <v>32</v>
      </c>
      <c r="E102" s="16">
        <v>1</v>
      </c>
      <c r="F102" s="16">
        <f>Analitica!G1191</f>
        <v>715.29</v>
      </c>
      <c r="G102" s="17">
        <f>TRUNC(E102*F102,2)</f>
        <v>715.29</v>
      </c>
    </row>
    <row r="103" spans="1:8" ht="63">
      <c r="A103" s="13" t="s">
        <v>39</v>
      </c>
      <c r="B103" s="14" t="s">
        <v>40</v>
      </c>
      <c r="C103" s="15" t="s">
        <v>17</v>
      </c>
      <c r="D103" s="15" t="s">
        <v>18</v>
      </c>
      <c r="E103" s="16">
        <v>3.1</v>
      </c>
      <c r="F103" s="16">
        <f>Analitica!G1209</f>
        <v>615.33000000000004</v>
      </c>
      <c r="G103" s="17">
        <f>TRUNC(E103*F103,2)</f>
        <v>1907.52</v>
      </c>
    </row>
    <row r="104" spans="1:8" ht="75.599999999999994">
      <c r="A104" s="13" t="s">
        <v>41</v>
      </c>
      <c r="B104" s="14" t="s">
        <v>42</v>
      </c>
      <c r="C104" s="15" t="s">
        <v>17</v>
      </c>
      <c r="D104" s="15" t="s">
        <v>18</v>
      </c>
      <c r="E104" s="16">
        <v>8.74</v>
      </c>
      <c r="F104" s="16">
        <f>Analitica!G1226</f>
        <v>369.95</v>
      </c>
      <c r="G104" s="17">
        <f>TRUNC(E104*F104,2)</f>
        <v>3233.36</v>
      </c>
    </row>
    <row r="105" spans="1:8" ht="100.8">
      <c r="A105" s="13" t="s">
        <v>43</v>
      </c>
      <c r="B105" s="14" t="s">
        <v>44</v>
      </c>
      <c r="C105" s="15" t="s">
        <v>45</v>
      </c>
      <c r="D105" s="15" t="s">
        <v>18</v>
      </c>
      <c r="E105" s="16">
        <v>17.690000000000001</v>
      </c>
      <c r="F105" s="16">
        <f>Analitica!G1239</f>
        <v>1858.89</v>
      </c>
      <c r="G105" s="17">
        <f>TRUNC(E105*F105,2)</f>
        <v>32883.760000000002</v>
      </c>
      <c r="H105" s="18">
        <f>SUM(G102:G105)</f>
        <v>38739.93</v>
      </c>
    </row>
    <row r="106" spans="1:8">
      <c r="A106" s="12">
        <v>4</v>
      </c>
      <c r="B106" s="97" t="s">
        <v>48</v>
      </c>
      <c r="C106" s="97"/>
      <c r="D106" s="97"/>
      <c r="E106" s="97"/>
      <c r="F106" s="97"/>
      <c r="G106" s="98"/>
    </row>
    <row r="107" spans="1:8" ht="126">
      <c r="A107" s="13" t="s">
        <v>51</v>
      </c>
      <c r="B107" s="14" t="s">
        <v>52</v>
      </c>
      <c r="C107" s="15" t="s">
        <v>17</v>
      </c>
      <c r="D107" s="15" t="s">
        <v>18</v>
      </c>
      <c r="E107" s="16">
        <v>17.54</v>
      </c>
      <c r="F107" s="16">
        <f>Analitica!G1255</f>
        <v>34.47</v>
      </c>
      <c r="G107" s="17">
        <f>TRUNC(E107*F107,2)</f>
        <v>604.6</v>
      </c>
    </row>
    <row r="108" spans="1:8" ht="126">
      <c r="A108" s="13" t="s">
        <v>53</v>
      </c>
      <c r="B108" s="14" t="s">
        <v>54</v>
      </c>
      <c r="C108" s="15" t="s">
        <v>17</v>
      </c>
      <c r="D108" s="15" t="s">
        <v>18</v>
      </c>
      <c r="E108" s="16">
        <v>17.54</v>
      </c>
      <c r="F108" s="16">
        <f>Analitica!G1270</f>
        <v>21.68</v>
      </c>
      <c r="G108" s="17">
        <f>TRUNC(E108*F108,2)</f>
        <v>380.26</v>
      </c>
      <c r="H108" s="18">
        <f>SUM(G107:G108)</f>
        <v>984.86</v>
      </c>
    </row>
    <row r="109" spans="1:8">
      <c r="A109" s="12">
        <v>5</v>
      </c>
      <c r="B109" s="97" t="s">
        <v>57</v>
      </c>
      <c r="C109" s="97"/>
      <c r="D109" s="97"/>
      <c r="E109" s="97"/>
      <c r="F109" s="97"/>
      <c r="G109" s="98"/>
    </row>
    <row r="110" spans="1:8">
      <c r="A110" s="13" t="s">
        <v>58</v>
      </c>
      <c r="B110" s="14" t="s">
        <v>59</v>
      </c>
      <c r="C110" s="15" t="s">
        <v>17</v>
      </c>
      <c r="D110" s="15" t="s">
        <v>18</v>
      </c>
      <c r="E110" s="16">
        <v>1.4</v>
      </c>
      <c r="F110" s="16">
        <f>Analitica!G1287</f>
        <v>32.06</v>
      </c>
      <c r="G110" s="17">
        <f t="shared" ref="G110:G116" si="7">TRUNC(E110*F110,2)</f>
        <v>44.88</v>
      </c>
    </row>
    <row r="111" spans="1:8" ht="37.799999999999997">
      <c r="A111" s="13" t="s">
        <v>60</v>
      </c>
      <c r="B111" s="14" t="s">
        <v>61</v>
      </c>
      <c r="C111" s="15" t="s">
        <v>17</v>
      </c>
      <c r="D111" s="15" t="s">
        <v>18</v>
      </c>
      <c r="E111" s="16">
        <v>35.82</v>
      </c>
      <c r="F111" s="16">
        <f>Analitica!G1302</f>
        <v>1.97</v>
      </c>
      <c r="G111" s="17">
        <f t="shared" si="7"/>
        <v>70.56</v>
      </c>
    </row>
    <row r="112" spans="1:8" ht="37.799999999999997">
      <c r="A112" s="13" t="s">
        <v>62</v>
      </c>
      <c r="B112" s="14" t="s">
        <v>63</v>
      </c>
      <c r="C112" s="15" t="s">
        <v>17</v>
      </c>
      <c r="D112" s="15" t="s">
        <v>18</v>
      </c>
      <c r="E112" s="16">
        <v>24.18</v>
      </c>
      <c r="F112" s="16">
        <f>Analitica!G1317</f>
        <v>1.64</v>
      </c>
      <c r="G112" s="17">
        <f t="shared" si="7"/>
        <v>39.65</v>
      </c>
    </row>
    <row r="113" spans="1:8" ht="37.799999999999997">
      <c r="A113" s="13" t="s">
        <v>64</v>
      </c>
      <c r="B113" s="14" t="s">
        <v>65</v>
      </c>
      <c r="C113" s="15" t="s">
        <v>17</v>
      </c>
      <c r="D113" s="15" t="s">
        <v>18</v>
      </c>
      <c r="E113" s="16">
        <v>35.82</v>
      </c>
      <c r="F113" s="16">
        <f>Analitica!G1332</f>
        <v>11.71</v>
      </c>
      <c r="G113" s="17">
        <f t="shared" si="7"/>
        <v>419.45</v>
      </c>
    </row>
    <row r="114" spans="1:8" ht="50.4">
      <c r="A114" s="13" t="s">
        <v>66</v>
      </c>
      <c r="B114" s="14" t="s">
        <v>67</v>
      </c>
      <c r="C114" s="15" t="s">
        <v>17</v>
      </c>
      <c r="D114" s="15" t="s">
        <v>18</v>
      </c>
      <c r="E114" s="16">
        <v>24.18</v>
      </c>
      <c r="F114" s="16">
        <f>Analitica!G1347</f>
        <v>10.23</v>
      </c>
      <c r="G114" s="17">
        <f t="shared" si="7"/>
        <v>247.36</v>
      </c>
    </row>
    <row r="115" spans="1:8" ht="37.799999999999997">
      <c r="A115" s="13" t="s">
        <v>68</v>
      </c>
      <c r="B115" s="14" t="s">
        <v>69</v>
      </c>
      <c r="C115" s="15" t="s">
        <v>17</v>
      </c>
      <c r="D115" s="15" t="s">
        <v>18</v>
      </c>
      <c r="E115" s="16">
        <v>35.82</v>
      </c>
      <c r="F115" s="16">
        <f>Analitica!G1363</f>
        <v>19.350000000000001</v>
      </c>
      <c r="G115" s="17">
        <f t="shared" si="7"/>
        <v>693.11</v>
      </c>
    </row>
    <row r="116" spans="1:8" ht="37.799999999999997">
      <c r="A116" s="13" t="s">
        <v>70</v>
      </c>
      <c r="B116" s="14" t="s">
        <v>71</v>
      </c>
      <c r="C116" s="15" t="s">
        <v>17</v>
      </c>
      <c r="D116" s="15" t="s">
        <v>18</v>
      </c>
      <c r="E116" s="16">
        <v>24.18</v>
      </c>
      <c r="F116" s="16">
        <f>Analitica!G1379</f>
        <v>10.029999999999999</v>
      </c>
      <c r="G116" s="17">
        <f t="shared" si="7"/>
        <v>242.52</v>
      </c>
      <c r="H116" s="18">
        <f>SUM(G110:G116)</f>
        <v>1757.53</v>
      </c>
    </row>
    <row r="117" spans="1:8">
      <c r="A117" s="12">
        <v>6</v>
      </c>
      <c r="B117" s="97" t="s">
        <v>72</v>
      </c>
      <c r="C117" s="97"/>
      <c r="D117" s="97"/>
      <c r="E117" s="97"/>
      <c r="F117" s="97"/>
      <c r="G117" s="98"/>
    </row>
    <row r="118" spans="1:8" ht="50.4">
      <c r="A118" s="13" t="s">
        <v>73</v>
      </c>
      <c r="B118" s="14" t="s">
        <v>74</v>
      </c>
      <c r="C118" s="15" t="s">
        <v>17</v>
      </c>
      <c r="D118" s="15" t="s">
        <v>32</v>
      </c>
      <c r="E118" s="16">
        <v>1</v>
      </c>
      <c r="F118" s="16">
        <f>Analitica!G1399</f>
        <v>597.91999999999996</v>
      </c>
      <c r="G118" s="17">
        <f t="shared" ref="G118:G125" si="8">TRUNC(E118*F118,2)</f>
        <v>597.91999999999996</v>
      </c>
    </row>
    <row r="119" spans="1:8" ht="88.2">
      <c r="A119" s="13" t="s">
        <v>75</v>
      </c>
      <c r="B119" s="14" t="s">
        <v>76</v>
      </c>
      <c r="C119" s="15" t="s">
        <v>17</v>
      </c>
      <c r="D119" s="15" t="s">
        <v>32</v>
      </c>
      <c r="E119" s="16">
        <v>2</v>
      </c>
      <c r="F119" s="16">
        <f>Analitica!G1414</f>
        <v>181.14</v>
      </c>
      <c r="G119" s="17">
        <f t="shared" si="8"/>
        <v>362.28</v>
      </c>
    </row>
    <row r="120" spans="1:8" ht="113.4">
      <c r="A120" s="13" t="s">
        <v>49</v>
      </c>
      <c r="B120" s="14" t="s">
        <v>50</v>
      </c>
      <c r="C120" s="15" t="s">
        <v>17</v>
      </c>
      <c r="D120" s="15" t="s">
        <v>18</v>
      </c>
      <c r="E120" s="16">
        <v>2.3199999999999998</v>
      </c>
      <c r="F120" s="16">
        <f>Analitica!G1432</f>
        <v>58.77</v>
      </c>
      <c r="G120" s="17">
        <f t="shared" si="8"/>
        <v>136.34</v>
      </c>
    </row>
    <row r="121" spans="1:8" ht="126">
      <c r="A121" s="13" t="s">
        <v>53</v>
      </c>
      <c r="B121" s="14" t="s">
        <v>54</v>
      </c>
      <c r="C121" s="15" t="s">
        <v>17</v>
      </c>
      <c r="D121" s="15" t="s">
        <v>18</v>
      </c>
      <c r="E121" s="16">
        <v>4.6500000000000004</v>
      </c>
      <c r="F121" s="16">
        <f>Analitica!G1447</f>
        <v>21.68</v>
      </c>
      <c r="G121" s="17">
        <f t="shared" si="8"/>
        <v>100.81</v>
      </c>
    </row>
    <row r="122" spans="1:8" ht="37.799999999999997">
      <c r="A122" s="13" t="s">
        <v>62</v>
      </c>
      <c r="B122" s="14" t="s">
        <v>63</v>
      </c>
      <c r="C122" s="15" t="s">
        <v>17</v>
      </c>
      <c r="D122" s="15" t="s">
        <v>18</v>
      </c>
      <c r="E122" s="16">
        <v>4.6500000000000004</v>
      </c>
      <c r="F122" s="16">
        <f>Analitica!G1462</f>
        <v>1.64</v>
      </c>
      <c r="G122" s="17">
        <f t="shared" si="8"/>
        <v>7.62</v>
      </c>
    </row>
    <row r="123" spans="1:8" ht="50.4">
      <c r="A123" s="13" t="s">
        <v>66</v>
      </c>
      <c r="B123" s="14" t="s">
        <v>67</v>
      </c>
      <c r="C123" s="15" t="s">
        <v>17</v>
      </c>
      <c r="D123" s="15" t="s">
        <v>18</v>
      </c>
      <c r="E123" s="16">
        <v>4.6500000000000004</v>
      </c>
      <c r="F123" s="16">
        <f>Analitica!G1477</f>
        <v>10.23</v>
      </c>
      <c r="G123" s="17">
        <f t="shared" si="8"/>
        <v>47.56</v>
      </c>
    </row>
    <row r="124" spans="1:8" ht="37.799999999999997">
      <c r="A124" s="13" t="s">
        <v>70</v>
      </c>
      <c r="B124" s="14" t="s">
        <v>71</v>
      </c>
      <c r="C124" s="15" t="s">
        <v>17</v>
      </c>
      <c r="D124" s="15" t="s">
        <v>18</v>
      </c>
      <c r="E124" s="16">
        <v>4.6500000000000004</v>
      </c>
      <c r="F124" s="16">
        <f>Analitica!G1493</f>
        <v>10.029999999999999</v>
      </c>
      <c r="G124" s="17">
        <f t="shared" si="8"/>
        <v>46.63</v>
      </c>
    </row>
    <row r="125" spans="1:8" ht="37.799999999999997">
      <c r="A125" s="13" t="s">
        <v>77</v>
      </c>
      <c r="B125" s="14" t="s">
        <v>78</v>
      </c>
      <c r="C125" s="15" t="s">
        <v>17</v>
      </c>
      <c r="D125" s="15" t="s">
        <v>18</v>
      </c>
      <c r="E125" s="16">
        <v>11.34</v>
      </c>
      <c r="F125" s="16">
        <f>Analitica!G1510</f>
        <v>609.09</v>
      </c>
      <c r="G125" s="17">
        <f t="shared" si="8"/>
        <v>6907.08</v>
      </c>
      <c r="H125" s="18">
        <f>SUM(G118:G125)</f>
        <v>8206.24</v>
      </c>
    </row>
    <row r="126" spans="1:8">
      <c r="A126" s="12">
        <v>7</v>
      </c>
      <c r="B126" s="97" t="s">
        <v>79</v>
      </c>
      <c r="C126" s="97"/>
      <c r="D126" s="97"/>
      <c r="E126" s="97"/>
      <c r="F126" s="97"/>
      <c r="G126" s="98"/>
    </row>
    <row r="127" spans="1:8" ht="88.2">
      <c r="A127" s="13" t="s">
        <v>80</v>
      </c>
      <c r="B127" s="14" t="s">
        <v>81</v>
      </c>
      <c r="C127" s="15" t="s">
        <v>17</v>
      </c>
      <c r="D127" s="15" t="s">
        <v>82</v>
      </c>
      <c r="E127" s="16">
        <v>16.8</v>
      </c>
      <c r="F127" s="16">
        <f>Analitica!G1526</f>
        <v>38.020000000000003</v>
      </c>
      <c r="G127" s="17">
        <f>TRUNC(E127*F127,2)</f>
        <v>638.73</v>
      </c>
    </row>
    <row r="128" spans="1:8" ht="63">
      <c r="A128" s="13" t="s">
        <v>83</v>
      </c>
      <c r="B128" s="14" t="s">
        <v>84</v>
      </c>
      <c r="C128" s="15" t="s">
        <v>17</v>
      </c>
      <c r="D128" s="15" t="s">
        <v>32</v>
      </c>
      <c r="E128" s="16">
        <v>6</v>
      </c>
      <c r="F128" s="16">
        <f>Analitica!G1543</f>
        <v>52.84</v>
      </c>
      <c r="G128" s="17">
        <f>TRUNC(E128*F128,2)</f>
        <v>317.04000000000002</v>
      </c>
    </row>
    <row r="129" spans="1:9" ht="63">
      <c r="A129" s="13" t="s">
        <v>85</v>
      </c>
      <c r="B129" s="14" t="s">
        <v>86</v>
      </c>
      <c r="C129" s="15" t="s">
        <v>17</v>
      </c>
      <c r="D129" s="15" t="s">
        <v>32</v>
      </c>
      <c r="E129" s="16">
        <v>16</v>
      </c>
      <c r="F129" s="16">
        <f>Analitica!G1560</f>
        <v>76.31</v>
      </c>
      <c r="G129" s="17">
        <f>TRUNC(E129*F129,2)</f>
        <v>1220.96</v>
      </c>
    </row>
    <row r="130" spans="1:9" ht="25.2">
      <c r="A130" s="13" t="s">
        <v>87</v>
      </c>
      <c r="B130" s="14" t="s">
        <v>88</v>
      </c>
      <c r="C130" s="15" t="s">
        <v>17</v>
      </c>
      <c r="D130" s="15" t="s">
        <v>32</v>
      </c>
      <c r="E130" s="16">
        <v>19</v>
      </c>
      <c r="F130" s="16">
        <f>Analitica!G1576</f>
        <v>57.95</v>
      </c>
      <c r="G130" s="17">
        <f>TRUNC(E130*F130,2)</f>
        <v>1101.05</v>
      </c>
      <c r="H130" s="18">
        <f>SUM(G127:G130)</f>
        <v>3277.7799999999997</v>
      </c>
      <c r="I130" s="28">
        <f>SUM(H92:H130)</f>
        <v>57424.389999999992</v>
      </c>
    </row>
    <row r="131" spans="1:9">
      <c r="A131" s="12" t="s">
        <v>93</v>
      </c>
      <c r="B131" s="97" t="s">
        <v>94</v>
      </c>
      <c r="C131" s="97"/>
      <c r="D131" s="97"/>
      <c r="E131" s="97"/>
      <c r="F131" s="97"/>
      <c r="G131" s="98"/>
    </row>
    <row r="132" spans="1:9">
      <c r="A132" s="12">
        <v>1</v>
      </c>
      <c r="B132" s="97" t="s">
        <v>14</v>
      </c>
      <c r="C132" s="97"/>
      <c r="D132" s="97"/>
      <c r="E132" s="97"/>
      <c r="F132" s="97"/>
      <c r="G132" s="98"/>
    </row>
    <row r="133" spans="1:9" ht="37.799999999999997">
      <c r="A133" s="13" t="s">
        <v>15</v>
      </c>
      <c r="B133" s="14" t="s">
        <v>16</v>
      </c>
      <c r="C133" s="15" t="s">
        <v>17</v>
      </c>
      <c r="D133" s="15" t="s">
        <v>18</v>
      </c>
      <c r="E133" s="16">
        <v>3.1</v>
      </c>
      <c r="F133" s="16">
        <f>Analitica!G1591</f>
        <v>29.46</v>
      </c>
      <c r="G133" s="17">
        <f t="shared" ref="G133:G139" si="9">TRUNC(E133*F133,2)</f>
        <v>91.32</v>
      </c>
    </row>
    <row r="134" spans="1:9" ht="50.4">
      <c r="A134" s="13" t="s">
        <v>19</v>
      </c>
      <c r="B134" s="14" t="s">
        <v>20</v>
      </c>
      <c r="C134" s="15" t="s">
        <v>17</v>
      </c>
      <c r="D134" s="15" t="s">
        <v>21</v>
      </c>
      <c r="E134" s="16">
        <v>4.05</v>
      </c>
      <c r="F134" s="16">
        <f>Analitica!G1605</f>
        <v>42.69</v>
      </c>
      <c r="G134" s="17">
        <f t="shared" si="9"/>
        <v>172.89</v>
      </c>
    </row>
    <row r="135" spans="1:9" ht="37.799999999999997">
      <c r="A135" s="13" t="s">
        <v>22</v>
      </c>
      <c r="B135" s="14" t="s">
        <v>23</v>
      </c>
      <c r="C135" s="15" t="s">
        <v>17</v>
      </c>
      <c r="D135" s="15" t="s">
        <v>21</v>
      </c>
      <c r="E135" s="16">
        <v>4.26</v>
      </c>
      <c r="F135" s="16">
        <f>Analitica!G1619</f>
        <v>211</v>
      </c>
      <c r="G135" s="17">
        <f t="shared" si="9"/>
        <v>898.86</v>
      </c>
    </row>
    <row r="136" spans="1:9" ht="50.4">
      <c r="A136" s="13" t="s">
        <v>24</v>
      </c>
      <c r="B136" s="14" t="s">
        <v>25</v>
      </c>
      <c r="C136" s="15" t="s">
        <v>17</v>
      </c>
      <c r="D136" s="15" t="s">
        <v>18</v>
      </c>
      <c r="E136" s="16">
        <v>52.82</v>
      </c>
      <c r="F136" s="16">
        <f>Analitica!G1633</f>
        <v>17.670000000000002</v>
      </c>
      <c r="G136" s="17">
        <f t="shared" si="9"/>
        <v>933.32</v>
      </c>
    </row>
    <row r="137" spans="1:9" ht="37.799999999999997">
      <c r="A137" s="13" t="s">
        <v>26</v>
      </c>
      <c r="B137" s="14" t="s">
        <v>27</v>
      </c>
      <c r="C137" s="15" t="s">
        <v>17</v>
      </c>
      <c r="D137" s="15" t="s">
        <v>18</v>
      </c>
      <c r="E137" s="16">
        <v>4.83</v>
      </c>
      <c r="F137" s="16">
        <f>Analitica!G1647</f>
        <v>6.88</v>
      </c>
      <c r="G137" s="17">
        <f t="shared" si="9"/>
        <v>33.229999999999997</v>
      </c>
    </row>
    <row r="138" spans="1:9" ht="37.799999999999997">
      <c r="A138" s="13" t="s">
        <v>28</v>
      </c>
      <c r="B138" s="14" t="s">
        <v>29</v>
      </c>
      <c r="C138" s="15" t="s">
        <v>17</v>
      </c>
      <c r="D138" s="15" t="s">
        <v>18</v>
      </c>
      <c r="E138" s="16">
        <v>8.74</v>
      </c>
      <c r="F138" s="16">
        <f>Analitica!G1662</f>
        <v>20.059999999999999</v>
      </c>
      <c r="G138" s="17">
        <f t="shared" si="9"/>
        <v>175.32</v>
      </c>
    </row>
    <row r="139" spans="1:9" ht="50.4">
      <c r="A139" s="13" t="s">
        <v>30</v>
      </c>
      <c r="B139" s="14" t="s">
        <v>31</v>
      </c>
      <c r="C139" s="15" t="s">
        <v>17</v>
      </c>
      <c r="D139" s="15" t="s">
        <v>32</v>
      </c>
      <c r="E139" s="16">
        <v>11</v>
      </c>
      <c r="F139" s="16">
        <f>Analitica!G1676</f>
        <v>6.67</v>
      </c>
      <c r="G139" s="17">
        <f t="shared" si="9"/>
        <v>73.37</v>
      </c>
      <c r="H139" s="18">
        <f>SUM(G133:G139)</f>
        <v>2378.31</v>
      </c>
    </row>
    <row r="140" spans="1:9">
      <c r="A140" s="12">
        <v>2</v>
      </c>
      <c r="B140" s="97" t="s">
        <v>33</v>
      </c>
      <c r="C140" s="97"/>
      <c r="D140" s="97"/>
      <c r="E140" s="97"/>
      <c r="F140" s="97"/>
      <c r="G140" s="98"/>
    </row>
    <row r="141" spans="1:9" ht="63">
      <c r="A141" s="13" t="s">
        <v>34</v>
      </c>
      <c r="B141" s="14" t="s">
        <v>35</v>
      </c>
      <c r="C141" s="15" t="s">
        <v>17</v>
      </c>
      <c r="D141" s="15" t="s">
        <v>18</v>
      </c>
      <c r="E141" s="16">
        <v>35.82</v>
      </c>
      <c r="F141" s="16">
        <f>Analitica!G1696</f>
        <v>80.84</v>
      </c>
      <c r="G141" s="17">
        <f>TRUNC(E141*F141,2)</f>
        <v>2895.68</v>
      </c>
      <c r="H141" s="18">
        <f>G141</f>
        <v>2895.68</v>
      </c>
    </row>
    <row r="142" spans="1:9">
      <c r="A142" s="12">
        <v>3</v>
      </c>
      <c r="B142" s="97" t="s">
        <v>36</v>
      </c>
      <c r="C142" s="97"/>
      <c r="D142" s="97"/>
      <c r="E142" s="97"/>
      <c r="F142" s="97"/>
      <c r="G142" s="98"/>
    </row>
    <row r="143" spans="1:9" ht="126">
      <c r="A143" s="13" t="s">
        <v>37</v>
      </c>
      <c r="B143" s="14" t="s">
        <v>38</v>
      </c>
      <c r="C143" s="15" t="s">
        <v>17</v>
      </c>
      <c r="D143" s="15" t="s">
        <v>32</v>
      </c>
      <c r="E143" s="16">
        <v>1</v>
      </c>
      <c r="F143" s="16">
        <f>Analitica!G1714</f>
        <v>715.29</v>
      </c>
      <c r="G143" s="17">
        <f>TRUNC(E143*F143,2)</f>
        <v>715.29</v>
      </c>
    </row>
    <row r="144" spans="1:9" ht="63">
      <c r="A144" s="13" t="s">
        <v>39</v>
      </c>
      <c r="B144" s="14" t="s">
        <v>40</v>
      </c>
      <c r="C144" s="15" t="s">
        <v>17</v>
      </c>
      <c r="D144" s="15" t="s">
        <v>18</v>
      </c>
      <c r="E144" s="16">
        <v>3.1</v>
      </c>
      <c r="F144" s="16">
        <f>Analitica!G1732</f>
        <v>615.33000000000004</v>
      </c>
      <c r="G144" s="17">
        <f>TRUNC(E144*F144,2)</f>
        <v>1907.52</v>
      </c>
    </row>
    <row r="145" spans="1:8" ht="75.599999999999994">
      <c r="A145" s="13" t="s">
        <v>41</v>
      </c>
      <c r="B145" s="14" t="s">
        <v>42</v>
      </c>
      <c r="C145" s="15" t="s">
        <v>17</v>
      </c>
      <c r="D145" s="15" t="s">
        <v>18</v>
      </c>
      <c r="E145" s="16">
        <v>8.74</v>
      </c>
      <c r="F145" s="16">
        <f>Analitica!G1749</f>
        <v>370.02</v>
      </c>
      <c r="G145" s="17">
        <f>TRUNC(E145*F145,2)</f>
        <v>3233.97</v>
      </c>
      <c r="H145" s="18">
        <f>SUM(G143:G145)</f>
        <v>5856.78</v>
      </c>
    </row>
    <row r="146" spans="1:8">
      <c r="A146" s="12">
        <v>4</v>
      </c>
      <c r="B146" s="97" t="s">
        <v>48</v>
      </c>
      <c r="C146" s="97"/>
      <c r="D146" s="97"/>
      <c r="E146" s="97"/>
      <c r="F146" s="97"/>
      <c r="G146" s="98"/>
    </row>
    <row r="147" spans="1:8" ht="126">
      <c r="A147" s="13" t="s">
        <v>51</v>
      </c>
      <c r="B147" s="14" t="s">
        <v>52</v>
      </c>
      <c r="C147" s="15" t="s">
        <v>17</v>
      </c>
      <c r="D147" s="15" t="s">
        <v>18</v>
      </c>
      <c r="E147" s="16">
        <v>17</v>
      </c>
      <c r="F147" s="16">
        <f>Analitica!G1765</f>
        <v>34.47</v>
      </c>
      <c r="G147" s="17">
        <f>TRUNC(E147*F147,2)</f>
        <v>585.99</v>
      </c>
    </row>
    <row r="148" spans="1:8" ht="126">
      <c r="A148" s="13" t="s">
        <v>53</v>
      </c>
      <c r="B148" s="14" t="s">
        <v>54</v>
      </c>
      <c r="C148" s="15" t="s">
        <v>17</v>
      </c>
      <c r="D148" s="15" t="s">
        <v>18</v>
      </c>
      <c r="E148" s="16">
        <v>17</v>
      </c>
      <c r="F148" s="16">
        <f>Analitica!G1780</f>
        <v>21.68</v>
      </c>
      <c r="G148" s="17">
        <f>TRUNC(E148*F148,2)</f>
        <v>368.56</v>
      </c>
      <c r="H148" s="18">
        <f>SUM(G147:G148)</f>
        <v>954.55</v>
      </c>
    </row>
    <row r="149" spans="1:8">
      <c r="A149" s="12">
        <v>5</v>
      </c>
      <c r="B149" s="97" t="s">
        <v>57</v>
      </c>
      <c r="C149" s="97"/>
      <c r="D149" s="97"/>
      <c r="E149" s="97"/>
      <c r="F149" s="97"/>
      <c r="G149" s="98"/>
    </row>
    <row r="150" spans="1:8">
      <c r="A150" s="13" t="s">
        <v>58</v>
      </c>
      <c r="B150" s="14" t="s">
        <v>59</v>
      </c>
      <c r="C150" s="15" t="s">
        <v>17</v>
      </c>
      <c r="D150" s="15" t="s">
        <v>18</v>
      </c>
      <c r="E150" s="16">
        <v>1.4</v>
      </c>
      <c r="F150" s="16">
        <f>Analitica!G1797</f>
        <v>32.04</v>
      </c>
      <c r="G150" s="17">
        <f t="shared" ref="G150:G156" si="10">TRUNC(E150*F150,2)</f>
        <v>44.85</v>
      </c>
    </row>
    <row r="151" spans="1:8" ht="37.799999999999997">
      <c r="A151" s="13" t="s">
        <v>60</v>
      </c>
      <c r="B151" s="14" t="s">
        <v>61</v>
      </c>
      <c r="C151" s="15" t="s">
        <v>17</v>
      </c>
      <c r="D151" s="15" t="s">
        <v>18</v>
      </c>
      <c r="E151" s="16">
        <v>35.82</v>
      </c>
      <c r="F151" s="16">
        <f>Analitica!G1812</f>
        <v>1.97</v>
      </c>
      <c r="G151" s="17">
        <f t="shared" si="10"/>
        <v>70.56</v>
      </c>
    </row>
    <row r="152" spans="1:8" ht="37.799999999999997">
      <c r="A152" s="13" t="s">
        <v>62</v>
      </c>
      <c r="B152" s="14" t="s">
        <v>63</v>
      </c>
      <c r="C152" s="15" t="s">
        <v>17</v>
      </c>
      <c r="D152" s="15" t="s">
        <v>18</v>
      </c>
      <c r="E152" s="16">
        <v>24.18</v>
      </c>
      <c r="F152" s="16">
        <f>Analitica!G1827</f>
        <v>1.64</v>
      </c>
      <c r="G152" s="17">
        <f t="shared" si="10"/>
        <v>39.65</v>
      </c>
    </row>
    <row r="153" spans="1:8" ht="37.799999999999997">
      <c r="A153" s="13" t="s">
        <v>64</v>
      </c>
      <c r="B153" s="14" t="s">
        <v>65</v>
      </c>
      <c r="C153" s="15" t="s">
        <v>17</v>
      </c>
      <c r="D153" s="15" t="s">
        <v>18</v>
      </c>
      <c r="E153" s="16">
        <v>35.82</v>
      </c>
      <c r="F153" s="16">
        <f>Analitica!G1842</f>
        <v>11.71</v>
      </c>
      <c r="G153" s="17">
        <f t="shared" si="10"/>
        <v>419.45</v>
      </c>
    </row>
    <row r="154" spans="1:8" ht="50.4">
      <c r="A154" s="13" t="s">
        <v>66</v>
      </c>
      <c r="B154" s="14" t="s">
        <v>67</v>
      </c>
      <c r="C154" s="15" t="s">
        <v>17</v>
      </c>
      <c r="D154" s="15" t="s">
        <v>18</v>
      </c>
      <c r="E154" s="16">
        <v>24.18</v>
      </c>
      <c r="F154" s="16">
        <f>Analitica!G1857</f>
        <v>10.23</v>
      </c>
      <c r="G154" s="17">
        <f t="shared" si="10"/>
        <v>247.36</v>
      </c>
    </row>
    <row r="155" spans="1:8" ht="37.799999999999997">
      <c r="A155" s="13" t="s">
        <v>68</v>
      </c>
      <c r="B155" s="14" t="s">
        <v>69</v>
      </c>
      <c r="C155" s="15" t="s">
        <v>17</v>
      </c>
      <c r="D155" s="15" t="s">
        <v>18</v>
      </c>
      <c r="E155" s="16">
        <v>35.82</v>
      </c>
      <c r="F155" s="16">
        <f>Analitica!G1873</f>
        <v>19.350000000000001</v>
      </c>
      <c r="G155" s="17">
        <f t="shared" si="10"/>
        <v>693.11</v>
      </c>
    </row>
    <row r="156" spans="1:8" ht="37.799999999999997">
      <c r="A156" s="13" t="s">
        <v>70</v>
      </c>
      <c r="B156" s="14" t="s">
        <v>71</v>
      </c>
      <c r="C156" s="15" t="s">
        <v>17</v>
      </c>
      <c r="D156" s="15" t="s">
        <v>18</v>
      </c>
      <c r="E156" s="16">
        <v>24.18</v>
      </c>
      <c r="F156" s="16">
        <f>Analitica!G1889</f>
        <v>10.029999999999999</v>
      </c>
      <c r="G156" s="17">
        <f t="shared" si="10"/>
        <v>242.52</v>
      </c>
      <c r="H156" s="18">
        <f>SUM(G150:G156)</f>
        <v>1757.5</v>
      </c>
    </row>
    <row r="157" spans="1:8">
      <c r="A157" s="12">
        <v>6</v>
      </c>
      <c r="B157" s="97" t="s">
        <v>72</v>
      </c>
      <c r="C157" s="97"/>
      <c r="D157" s="97"/>
      <c r="E157" s="97"/>
      <c r="F157" s="97"/>
      <c r="G157" s="98"/>
    </row>
    <row r="158" spans="1:8" ht="50.4">
      <c r="A158" s="13" t="s">
        <v>73</v>
      </c>
      <c r="B158" s="14" t="s">
        <v>74</v>
      </c>
      <c r="C158" s="15" t="s">
        <v>17</v>
      </c>
      <c r="D158" s="15" t="s">
        <v>32</v>
      </c>
      <c r="E158" s="16">
        <v>1</v>
      </c>
      <c r="F158" s="16">
        <f>Analitica!G1909</f>
        <v>597.91999999999996</v>
      </c>
      <c r="G158" s="17">
        <f t="shared" ref="G158:G165" si="11">TRUNC(E158*F158,2)</f>
        <v>597.91999999999996</v>
      </c>
    </row>
    <row r="159" spans="1:8" ht="88.2">
      <c r="A159" s="13" t="s">
        <v>75</v>
      </c>
      <c r="B159" s="14" t="s">
        <v>76</v>
      </c>
      <c r="C159" s="15" t="s">
        <v>17</v>
      </c>
      <c r="D159" s="15" t="s">
        <v>32</v>
      </c>
      <c r="E159" s="16">
        <v>2</v>
      </c>
      <c r="F159" s="16">
        <f>Analitica!G1924</f>
        <v>181.14</v>
      </c>
      <c r="G159" s="17">
        <f t="shared" si="11"/>
        <v>362.28</v>
      </c>
    </row>
    <row r="160" spans="1:8" ht="113.4">
      <c r="A160" s="13" t="s">
        <v>49</v>
      </c>
      <c r="B160" s="14" t="s">
        <v>50</v>
      </c>
      <c r="C160" s="15" t="s">
        <v>17</v>
      </c>
      <c r="D160" s="15" t="s">
        <v>18</v>
      </c>
      <c r="E160" s="16">
        <v>2.3199999999999998</v>
      </c>
      <c r="F160" s="16">
        <f>Analitica!G1942</f>
        <v>58.77</v>
      </c>
      <c r="G160" s="17">
        <f t="shared" si="11"/>
        <v>136.34</v>
      </c>
    </row>
    <row r="161" spans="1:9" ht="126">
      <c r="A161" s="13" t="s">
        <v>53</v>
      </c>
      <c r="B161" s="14" t="s">
        <v>54</v>
      </c>
      <c r="C161" s="15" t="s">
        <v>17</v>
      </c>
      <c r="D161" s="15" t="s">
        <v>18</v>
      </c>
      <c r="E161" s="16">
        <v>4.6500000000000004</v>
      </c>
      <c r="F161" s="16">
        <f>Analitica!G1957</f>
        <v>21.68</v>
      </c>
      <c r="G161" s="17">
        <f t="shared" si="11"/>
        <v>100.81</v>
      </c>
    </row>
    <row r="162" spans="1:9" ht="37.799999999999997">
      <c r="A162" s="13" t="s">
        <v>62</v>
      </c>
      <c r="B162" s="14" t="s">
        <v>63</v>
      </c>
      <c r="C162" s="15" t="s">
        <v>17</v>
      </c>
      <c r="D162" s="15" t="s">
        <v>18</v>
      </c>
      <c r="E162" s="16">
        <v>4.6500000000000004</v>
      </c>
      <c r="F162" s="16">
        <f>Analitica!G1972</f>
        <v>1.64</v>
      </c>
      <c r="G162" s="17">
        <f t="shared" si="11"/>
        <v>7.62</v>
      </c>
    </row>
    <row r="163" spans="1:9" ht="50.4">
      <c r="A163" s="13" t="s">
        <v>66</v>
      </c>
      <c r="B163" s="14" t="s">
        <v>67</v>
      </c>
      <c r="C163" s="15" t="s">
        <v>17</v>
      </c>
      <c r="D163" s="15" t="s">
        <v>18</v>
      </c>
      <c r="E163" s="16">
        <v>4.6500000000000004</v>
      </c>
      <c r="F163" s="16">
        <f>Analitica!G1987</f>
        <v>10.23</v>
      </c>
      <c r="G163" s="17">
        <f t="shared" si="11"/>
        <v>47.56</v>
      </c>
    </row>
    <row r="164" spans="1:9" ht="37.799999999999997">
      <c r="A164" s="13" t="s">
        <v>70</v>
      </c>
      <c r="B164" s="14" t="s">
        <v>71</v>
      </c>
      <c r="C164" s="15" t="s">
        <v>17</v>
      </c>
      <c r="D164" s="15" t="s">
        <v>18</v>
      </c>
      <c r="E164" s="16">
        <v>4.6500000000000004</v>
      </c>
      <c r="F164" s="16">
        <f>Analitica!G2003</f>
        <v>10.029999999999999</v>
      </c>
      <c r="G164" s="17">
        <f t="shared" si="11"/>
        <v>46.63</v>
      </c>
    </row>
    <row r="165" spans="1:9" ht="37.799999999999997">
      <c r="A165" s="13" t="s">
        <v>77</v>
      </c>
      <c r="B165" s="14" t="s">
        <v>78</v>
      </c>
      <c r="C165" s="15" t="s">
        <v>17</v>
      </c>
      <c r="D165" s="15" t="s">
        <v>18</v>
      </c>
      <c r="E165" s="16">
        <v>11.34</v>
      </c>
      <c r="F165" s="16">
        <f>Analitica!G2020</f>
        <v>609.09</v>
      </c>
      <c r="G165" s="17">
        <f t="shared" si="11"/>
        <v>6907.08</v>
      </c>
      <c r="H165" s="18">
        <f>SUM(G158:G165)</f>
        <v>8206.24</v>
      </c>
    </row>
    <row r="166" spans="1:9">
      <c r="A166" s="12">
        <v>7</v>
      </c>
      <c r="B166" s="97" t="s">
        <v>79</v>
      </c>
      <c r="C166" s="97"/>
      <c r="D166" s="97"/>
      <c r="E166" s="97"/>
      <c r="F166" s="97"/>
      <c r="G166" s="98"/>
    </row>
    <row r="167" spans="1:9" ht="88.2">
      <c r="A167" s="13" t="s">
        <v>80</v>
      </c>
      <c r="B167" s="14" t="s">
        <v>81</v>
      </c>
      <c r="C167" s="15" t="s">
        <v>17</v>
      </c>
      <c r="D167" s="15" t="s">
        <v>82</v>
      </c>
      <c r="E167" s="16">
        <v>16.8</v>
      </c>
      <c r="F167" s="16">
        <f>Analitica!G2036</f>
        <v>38.020000000000003</v>
      </c>
      <c r="G167" s="17">
        <f>TRUNC(E167*F167,2)</f>
        <v>638.73</v>
      </c>
    </row>
    <row r="168" spans="1:9" ht="63">
      <c r="A168" s="13" t="s">
        <v>83</v>
      </c>
      <c r="B168" s="14" t="s">
        <v>84</v>
      </c>
      <c r="C168" s="15" t="s">
        <v>17</v>
      </c>
      <c r="D168" s="15" t="s">
        <v>32</v>
      </c>
      <c r="E168" s="16">
        <v>6</v>
      </c>
      <c r="F168" s="16">
        <f>Analitica!G2053</f>
        <v>52.84</v>
      </c>
      <c r="G168" s="17">
        <f>TRUNC(E168*F168,2)</f>
        <v>317.04000000000002</v>
      </c>
    </row>
    <row r="169" spans="1:9" ht="63">
      <c r="A169" s="13" t="s">
        <v>85</v>
      </c>
      <c r="B169" s="14" t="s">
        <v>86</v>
      </c>
      <c r="C169" s="15" t="s">
        <v>17</v>
      </c>
      <c r="D169" s="15" t="s">
        <v>32</v>
      </c>
      <c r="E169" s="16">
        <v>16</v>
      </c>
      <c r="F169" s="16">
        <f>Analitica!G2070</f>
        <v>76.31</v>
      </c>
      <c r="G169" s="17">
        <f>TRUNC(E169*F169,2)</f>
        <v>1220.96</v>
      </c>
    </row>
    <row r="170" spans="1:9" ht="25.2">
      <c r="A170" s="13" t="s">
        <v>87</v>
      </c>
      <c r="B170" s="14" t="s">
        <v>88</v>
      </c>
      <c r="C170" s="15" t="s">
        <v>17</v>
      </c>
      <c r="D170" s="15" t="s">
        <v>32</v>
      </c>
      <c r="E170" s="16">
        <v>19</v>
      </c>
      <c r="F170" s="16">
        <f>Analitica!G2086</f>
        <v>57.95</v>
      </c>
      <c r="G170" s="17">
        <f>TRUNC(E170*F170,2)</f>
        <v>1101.05</v>
      </c>
      <c r="H170" s="18">
        <f>SUM(G167:G170)</f>
        <v>3277.7799999999997</v>
      </c>
      <c r="I170" s="28">
        <f>SUM(H132:H170)</f>
        <v>25326.839999999997</v>
      </c>
    </row>
    <row r="171" spans="1:9">
      <c r="A171" s="12" t="s">
        <v>95</v>
      </c>
      <c r="B171" s="97" t="s">
        <v>96</v>
      </c>
      <c r="C171" s="97"/>
      <c r="D171" s="97"/>
      <c r="E171" s="97"/>
      <c r="F171" s="97"/>
      <c r="G171" s="98"/>
    </row>
    <row r="172" spans="1:9">
      <c r="A172" s="12">
        <v>1</v>
      </c>
      <c r="B172" s="97" t="s">
        <v>14</v>
      </c>
      <c r="C172" s="97"/>
      <c r="D172" s="97"/>
      <c r="E172" s="97"/>
      <c r="F172" s="97"/>
      <c r="G172" s="98"/>
    </row>
    <row r="173" spans="1:9" ht="37.799999999999997">
      <c r="A173" s="13" t="s">
        <v>15</v>
      </c>
      <c r="B173" s="14" t="s">
        <v>16</v>
      </c>
      <c r="C173" s="15" t="s">
        <v>17</v>
      </c>
      <c r="D173" s="15" t="s">
        <v>18</v>
      </c>
      <c r="E173" s="16">
        <v>3.1</v>
      </c>
      <c r="F173" s="16">
        <f>Analitica!G2101</f>
        <v>29.46</v>
      </c>
      <c r="G173" s="17">
        <f t="shared" ref="G173:G178" si="12">TRUNC(E173*F173,2)</f>
        <v>91.32</v>
      </c>
    </row>
    <row r="174" spans="1:9" ht="50.4">
      <c r="A174" s="13" t="s">
        <v>19</v>
      </c>
      <c r="B174" s="14" t="s">
        <v>20</v>
      </c>
      <c r="C174" s="15" t="s">
        <v>17</v>
      </c>
      <c r="D174" s="15" t="s">
        <v>21</v>
      </c>
      <c r="E174" s="16">
        <v>2.15</v>
      </c>
      <c r="F174" s="16">
        <f>Analitica!G2115</f>
        <v>42.69</v>
      </c>
      <c r="G174" s="17">
        <f t="shared" si="12"/>
        <v>91.78</v>
      </c>
    </row>
    <row r="175" spans="1:9" ht="37.799999999999997">
      <c r="A175" s="13" t="s">
        <v>22</v>
      </c>
      <c r="B175" s="14" t="s">
        <v>23</v>
      </c>
      <c r="C175" s="15" t="s">
        <v>17</v>
      </c>
      <c r="D175" s="15" t="s">
        <v>21</v>
      </c>
      <c r="E175" s="16">
        <v>1.21</v>
      </c>
      <c r="F175" s="16">
        <f>Analitica!G2129</f>
        <v>211</v>
      </c>
      <c r="G175" s="17">
        <f t="shared" si="12"/>
        <v>255.31</v>
      </c>
    </row>
    <row r="176" spans="1:9" ht="50.4">
      <c r="A176" s="13" t="s">
        <v>24</v>
      </c>
      <c r="B176" s="14" t="s">
        <v>25</v>
      </c>
      <c r="C176" s="15" t="s">
        <v>17</v>
      </c>
      <c r="D176" s="15" t="s">
        <v>18</v>
      </c>
      <c r="E176" s="16">
        <v>63.8</v>
      </c>
      <c r="F176" s="16">
        <f>Analitica!G2143</f>
        <v>17.670000000000002</v>
      </c>
      <c r="G176" s="17">
        <f t="shared" si="12"/>
        <v>1127.3399999999999</v>
      </c>
    </row>
    <row r="177" spans="1:8" ht="37.799999999999997">
      <c r="A177" s="13" t="s">
        <v>26</v>
      </c>
      <c r="B177" s="14" t="s">
        <v>27</v>
      </c>
      <c r="C177" s="15" t="s">
        <v>17</v>
      </c>
      <c r="D177" s="15" t="s">
        <v>18</v>
      </c>
      <c r="E177" s="16">
        <v>4.83</v>
      </c>
      <c r="F177" s="16">
        <f>Analitica!G2157</f>
        <v>6.88</v>
      </c>
      <c r="G177" s="17">
        <f t="shared" si="12"/>
        <v>33.229999999999997</v>
      </c>
    </row>
    <row r="178" spans="1:8" ht="37.799999999999997">
      <c r="A178" s="13" t="s">
        <v>28</v>
      </c>
      <c r="B178" s="14" t="s">
        <v>29</v>
      </c>
      <c r="C178" s="15" t="s">
        <v>17</v>
      </c>
      <c r="D178" s="15" t="s">
        <v>18</v>
      </c>
      <c r="E178" s="16">
        <v>8.74</v>
      </c>
      <c r="F178" s="16">
        <f>Analitica!G2172</f>
        <v>20.059999999999999</v>
      </c>
      <c r="G178" s="17">
        <f t="shared" si="12"/>
        <v>175.32</v>
      </c>
      <c r="H178" s="18">
        <f>SUM(G173:G178)</f>
        <v>1774.3</v>
      </c>
    </row>
    <row r="179" spans="1:8">
      <c r="A179" s="12">
        <v>2</v>
      </c>
      <c r="B179" s="97" t="s">
        <v>33</v>
      </c>
      <c r="C179" s="97"/>
      <c r="D179" s="97"/>
      <c r="E179" s="97"/>
      <c r="F179" s="97"/>
      <c r="G179" s="98"/>
    </row>
    <row r="180" spans="1:8" ht="63">
      <c r="A180" s="13" t="s">
        <v>34</v>
      </c>
      <c r="B180" s="14" t="s">
        <v>35</v>
      </c>
      <c r="C180" s="15" t="s">
        <v>17</v>
      </c>
      <c r="D180" s="15" t="s">
        <v>18</v>
      </c>
      <c r="E180" s="16">
        <v>35.520000000000003</v>
      </c>
      <c r="F180" s="16">
        <f>Analitica!G2192</f>
        <v>80.84</v>
      </c>
      <c r="G180" s="17">
        <f>TRUNC(E180*F180,2)</f>
        <v>2871.43</v>
      </c>
      <c r="H180" s="18">
        <f>G180</f>
        <v>2871.43</v>
      </c>
    </row>
    <row r="181" spans="1:8">
      <c r="A181" s="12">
        <v>3</v>
      </c>
      <c r="B181" s="97" t="s">
        <v>36</v>
      </c>
      <c r="C181" s="97"/>
      <c r="D181" s="97"/>
      <c r="E181" s="97"/>
      <c r="F181" s="97"/>
      <c r="G181" s="98"/>
    </row>
    <row r="182" spans="1:8" ht="126">
      <c r="A182" s="13" t="s">
        <v>37</v>
      </c>
      <c r="B182" s="14" t="s">
        <v>38</v>
      </c>
      <c r="C182" s="15" t="s">
        <v>17</v>
      </c>
      <c r="D182" s="15" t="s">
        <v>32</v>
      </c>
      <c r="E182" s="16">
        <v>2</v>
      </c>
      <c r="F182" s="16">
        <f>Analitica!G2210</f>
        <v>715.29</v>
      </c>
      <c r="G182" s="17">
        <f>TRUNC(E182*F182,2)</f>
        <v>1430.58</v>
      </c>
    </row>
    <row r="183" spans="1:8" ht="63">
      <c r="A183" s="13" t="s">
        <v>39</v>
      </c>
      <c r="B183" s="14" t="s">
        <v>40</v>
      </c>
      <c r="C183" s="15" t="s">
        <v>17</v>
      </c>
      <c r="D183" s="15" t="s">
        <v>18</v>
      </c>
      <c r="E183" s="16">
        <v>3.1</v>
      </c>
      <c r="F183" s="16">
        <f>Analitica!G2228</f>
        <v>615.33000000000004</v>
      </c>
      <c r="G183" s="17">
        <f>TRUNC(E183*F183,2)</f>
        <v>1907.52</v>
      </c>
    </row>
    <row r="184" spans="1:8" ht="75.599999999999994">
      <c r="A184" s="13" t="s">
        <v>41</v>
      </c>
      <c r="B184" s="14" t="s">
        <v>42</v>
      </c>
      <c r="C184" s="15" t="s">
        <v>17</v>
      </c>
      <c r="D184" s="15" t="s">
        <v>18</v>
      </c>
      <c r="E184" s="16">
        <v>8.74</v>
      </c>
      <c r="F184" s="16">
        <f>Analitica!G2245</f>
        <v>369.95</v>
      </c>
      <c r="G184" s="17">
        <f>TRUNC(E184*F184,2)</f>
        <v>3233.36</v>
      </c>
    </row>
    <row r="185" spans="1:8" ht="25.2">
      <c r="A185" s="13" t="s">
        <v>97</v>
      </c>
      <c r="B185" s="14" t="s">
        <v>98</v>
      </c>
      <c r="C185" s="15" t="s">
        <v>17</v>
      </c>
      <c r="D185" s="15" t="s">
        <v>32</v>
      </c>
      <c r="E185" s="16">
        <v>9</v>
      </c>
      <c r="F185" s="16">
        <f>Analitica!G2267</f>
        <v>648.73</v>
      </c>
      <c r="G185" s="17">
        <f>TRUNC(E185*F185,2)</f>
        <v>5838.57</v>
      </c>
      <c r="H185" s="18">
        <f>SUM(G182:G185)</f>
        <v>12410.029999999999</v>
      </c>
    </row>
    <row r="186" spans="1:8">
      <c r="A186" s="12">
        <v>4</v>
      </c>
      <c r="B186" s="97" t="s">
        <v>48</v>
      </c>
      <c r="C186" s="97"/>
      <c r="D186" s="97"/>
      <c r="E186" s="97"/>
      <c r="F186" s="97"/>
      <c r="G186" s="98"/>
    </row>
    <row r="187" spans="1:8" ht="126">
      <c r="A187" s="13" t="s">
        <v>53</v>
      </c>
      <c r="B187" s="14" t="s">
        <v>54</v>
      </c>
      <c r="C187" s="15" t="s">
        <v>17</v>
      </c>
      <c r="D187" s="15" t="s">
        <v>18</v>
      </c>
      <c r="E187" s="16">
        <v>28.28</v>
      </c>
      <c r="F187" s="16">
        <f>Analitica!G2283</f>
        <v>21.68</v>
      </c>
      <c r="G187" s="17">
        <f>TRUNC(E187*F187,2)</f>
        <v>613.11</v>
      </c>
    </row>
    <row r="188" spans="1:8" ht="75.599999999999994">
      <c r="A188" s="13" t="s">
        <v>99</v>
      </c>
      <c r="B188" s="14" t="s">
        <v>100</v>
      </c>
      <c r="C188" s="15" t="s">
        <v>17</v>
      </c>
      <c r="D188" s="15" t="s">
        <v>18</v>
      </c>
      <c r="E188" s="16">
        <v>27.73</v>
      </c>
      <c r="F188" s="16">
        <f>Analitica!G2306</f>
        <v>96.24</v>
      </c>
      <c r="G188" s="17">
        <f>TRUNC(E188*F188,2)</f>
        <v>2668.73</v>
      </c>
      <c r="H188" s="18">
        <f>SUM(G187:G188)</f>
        <v>3281.84</v>
      </c>
    </row>
    <row r="189" spans="1:8">
      <c r="A189" s="12">
        <v>5</v>
      </c>
      <c r="B189" s="97" t="s">
        <v>57</v>
      </c>
      <c r="C189" s="97"/>
      <c r="D189" s="97"/>
      <c r="E189" s="97"/>
      <c r="F189" s="97"/>
      <c r="G189" s="98"/>
    </row>
    <row r="190" spans="1:8" ht="37.799999999999997">
      <c r="A190" s="13" t="s">
        <v>62</v>
      </c>
      <c r="B190" s="14" t="s">
        <v>63</v>
      </c>
      <c r="C190" s="15" t="s">
        <v>17</v>
      </c>
      <c r="D190" s="15" t="s">
        <v>18</v>
      </c>
      <c r="E190" s="16">
        <v>83.74</v>
      </c>
      <c r="F190" s="16">
        <f>Analitica!G2322</f>
        <v>1.64</v>
      </c>
      <c r="G190" s="17">
        <f>TRUNC(E190*F190,2)</f>
        <v>137.33000000000001</v>
      </c>
    </row>
    <row r="191" spans="1:8" ht="37.799999999999997">
      <c r="A191" s="13" t="s">
        <v>64</v>
      </c>
      <c r="B191" s="14" t="s">
        <v>65</v>
      </c>
      <c r="C191" s="15" t="s">
        <v>17</v>
      </c>
      <c r="D191" s="15" t="s">
        <v>18</v>
      </c>
      <c r="E191" s="16">
        <v>35.520000000000003</v>
      </c>
      <c r="F191" s="16">
        <f>Analitica!G2337</f>
        <v>11.71</v>
      </c>
      <c r="G191" s="17">
        <f>TRUNC(E191*F191,2)</f>
        <v>415.93</v>
      </c>
    </row>
    <row r="192" spans="1:8" ht="50.4">
      <c r="A192" s="13" t="s">
        <v>66</v>
      </c>
      <c r="B192" s="14" t="s">
        <v>67</v>
      </c>
      <c r="C192" s="15" t="s">
        <v>17</v>
      </c>
      <c r="D192" s="15" t="s">
        <v>18</v>
      </c>
      <c r="E192" s="16">
        <v>107.68</v>
      </c>
      <c r="F192" s="16">
        <f>Analitica!G2352</f>
        <v>10.23</v>
      </c>
      <c r="G192" s="17">
        <f>TRUNC(E192*F192,2)</f>
        <v>1101.56</v>
      </c>
    </row>
    <row r="193" spans="1:9" ht="37.799999999999997">
      <c r="A193" s="13" t="s">
        <v>68</v>
      </c>
      <c r="B193" s="14" t="s">
        <v>69</v>
      </c>
      <c r="C193" s="15" t="s">
        <v>17</v>
      </c>
      <c r="D193" s="15" t="s">
        <v>18</v>
      </c>
      <c r="E193" s="16">
        <v>35.520000000000003</v>
      </c>
      <c r="F193" s="16">
        <f>Analitica!G2368</f>
        <v>19.350000000000001</v>
      </c>
      <c r="G193" s="17">
        <f>TRUNC(E193*F193,2)</f>
        <v>687.31</v>
      </c>
    </row>
    <row r="194" spans="1:9" ht="37.799999999999997">
      <c r="A194" s="13" t="s">
        <v>70</v>
      </c>
      <c r="B194" s="14" t="s">
        <v>71</v>
      </c>
      <c r="C194" s="15" t="s">
        <v>17</v>
      </c>
      <c r="D194" s="15" t="s">
        <v>18</v>
      </c>
      <c r="E194" s="16">
        <v>107.68</v>
      </c>
      <c r="F194" s="16">
        <f>Analitica!G2384</f>
        <v>10.029999999999999</v>
      </c>
      <c r="G194" s="17">
        <f>TRUNC(E194*F194,2)</f>
        <v>1080.03</v>
      </c>
      <c r="H194" s="18">
        <f>SUM(G190:G194)</f>
        <v>3422.16</v>
      </c>
      <c r="I194" s="28">
        <f>SUM(H172:H194)</f>
        <v>23759.759999999998</v>
      </c>
    </row>
    <row r="195" spans="1:9">
      <c r="A195" s="12" t="s">
        <v>101</v>
      </c>
      <c r="B195" s="97" t="s">
        <v>102</v>
      </c>
      <c r="C195" s="97"/>
      <c r="D195" s="97"/>
      <c r="E195" s="97"/>
      <c r="F195" s="97"/>
      <c r="G195" s="98"/>
    </row>
    <row r="196" spans="1:9">
      <c r="A196" s="12">
        <v>1</v>
      </c>
      <c r="B196" s="97" t="s">
        <v>14</v>
      </c>
      <c r="C196" s="97"/>
      <c r="D196" s="97"/>
      <c r="E196" s="97"/>
      <c r="F196" s="97"/>
      <c r="G196" s="98"/>
    </row>
    <row r="197" spans="1:9" ht="37.799999999999997">
      <c r="A197" s="13" t="s">
        <v>15</v>
      </c>
      <c r="B197" s="14" t="s">
        <v>16</v>
      </c>
      <c r="C197" s="15" t="s">
        <v>17</v>
      </c>
      <c r="D197" s="15" t="s">
        <v>18</v>
      </c>
      <c r="E197" s="16">
        <v>22.8</v>
      </c>
      <c r="F197" s="16">
        <f>Analitica!G2399</f>
        <v>29.46</v>
      </c>
      <c r="G197" s="17">
        <f t="shared" ref="G197:G202" si="13">TRUNC(E197*F197,2)</f>
        <v>671.68</v>
      </c>
    </row>
    <row r="198" spans="1:9" ht="50.4">
      <c r="A198" s="13" t="s">
        <v>19</v>
      </c>
      <c r="B198" s="14" t="s">
        <v>20</v>
      </c>
      <c r="C198" s="15" t="s">
        <v>17</v>
      </c>
      <c r="D198" s="15" t="s">
        <v>21</v>
      </c>
      <c r="E198" s="16">
        <v>0.68</v>
      </c>
      <c r="F198" s="16">
        <f>Analitica!G2413</f>
        <v>42.69</v>
      </c>
      <c r="G198" s="17">
        <f t="shared" si="13"/>
        <v>29.02</v>
      </c>
    </row>
    <row r="199" spans="1:9" ht="37.799999999999997">
      <c r="A199" s="13" t="s">
        <v>22</v>
      </c>
      <c r="B199" s="14" t="s">
        <v>23</v>
      </c>
      <c r="C199" s="15" t="s">
        <v>17</v>
      </c>
      <c r="D199" s="15" t="s">
        <v>21</v>
      </c>
      <c r="E199" s="16">
        <v>0.1</v>
      </c>
      <c r="F199" s="16">
        <f>Analitica!G2427</f>
        <v>211</v>
      </c>
      <c r="G199" s="17">
        <f t="shared" si="13"/>
        <v>21.1</v>
      </c>
    </row>
    <row r="200" spans="1:9" ht="50.4">
      <c r="A200" s="13" t="s">
        <v>24</v>
      </c>
      <c r="B200" s="14" t="s">
        <v>25</v>
      </c>
      <c r="C200" s="15" t="s">
        <v>17</v>
      </c>
      <c r="D200" s="15" t="s">
        <v>18</v>
      </c>
      <c r="E200" s="16">
        <v>35.520000000000003</v>
      </c>
      <c r="F200" s="16">
        <f>Analitica!G2441</f>
        <v>17.670000000000002</v>
      </c>
      <c r="G200" s="17">
        <f t="shared" si="13"/>
        <v>627.63</v>
      </c>
    </row>
    <row r="201" spans="1:9" ht="37.799999999999997">
      <c r="A201" s="13" t="s">
        <v>26</v>
      </c>
      <c r="B201" s="14" t="s">
        <v>27</v>
      </c>
      <c r="C201" s="15" t="s">
        <v>17</v>
      </c>
      <c r="D201" s="15" t="s">
        <v>18</v>
      </c>
      <c r="E201" s="16">
        <v>4.83</v>
      </c>
      <c r="F201" s="16">
        <f>Analitica!G2455</f>
        <v>6.88</v>
      </c>
      <c r="G201" s="17">
        <f t="shared" si="13"/>
        <v>33.229999999999997</v>
      </c>
    </row>
    <row r="202" spans="1:9" ht="37.799999999999997">
      <c r="A202" s="13" t="s">
        <v>28</v>
      </c>
      <c r="B202" s="14" t="s">
        <v>29</v>
      </c>
      <c r="C202" s="15" t="s">
        <v>17</v>
      </c>
      <c r="D202" s="15" t="s">
        <v>18</v>
      </c>
      <c r="E202" s="16">
        <v>8.74</v>
      </c>
      <c r="F202" s="16">
        <f>Analitica!G2470</f>
        <v>20.059999999999999</v>
      </c>
      <c r="G202" s="17">
        <f t="shared" si="13"/>
        <v>175.32</v>
      </c>
      <c r="H202" s="18">
        <f>SUM(G197:G202)</f>
        <v>1557.9799999999998</v>
      </c>
    </row>
    <row r="203" spans="1:9">
      <c r="A203" s="12">
        <v>2</v>
      </c>
      <c r="B203" s="97" t="s">
        <v>33</v>
      </c>
      <c r="C203" s="97"/>
      <c r="D203" s="97"/>
      <c r="E203" s="97"/>
      <c r="F203" s="97"/>
      <c r="G203" s="98"/>
    </row>
    <row r="204" spans="1:9" ht="63">
      <c r="A204" s="13" t="s">
        <v>34</v>
      </c>
      <c r="B204" s="14" t="s">
        <v>35</v>
      </c>
      <c r="C204" s="15" t="s">
        <v>17</v>
      </c>
      <c r="D204" s="15" t="s">
        <v>18</v>
      </c>
      <c r="E204" s="16">
        <v>35.520000000000003</v>
      </c>
      <c r="F204" s="16">
        <f>Analitica!G2490</f>
        <v>80.84</v>
      </c>
      <c r="G204" s="17">
        <f>TRUNC(E204*F204,2)</f>
        <v>2871.43</v>
      </c>
      <c r="H204" s="18">
        <f>G204</f>
        <v>2871.43</v>
      </c>
    </row>
    <row r="205" spans="1:9">
      <c r="A205" s="12">
        <v>3</v>
      </c>
      <c r="B205" s="97" t="s">
        <v>36</v>
      </c>
      <c r="C205" s="97"/>
      <c r="D205" s="97"/>
      <c r="E205" s="97"/>
      <c r="F205" s="97"/>
      <c r="G205" s="98"/>
    </row>
    <row r="206" spans="1:9" ht="126">
      <c r="A206" s="13" t="s">
        <v>37</v>
      </c>
      <c r="B206" s="14" t="s">
        <v>38</v>
      </c>
      <c r="C206" s="15" t="s">
        <v>17</v>
      </c>
      <c r="D206" s="15" t="s">
        <v>32</v>
      </c>
      <c r="E206" s="16">
        <v>1</v>
      </c>
      <c r="F206" s="16">
        <f>Analitica!G2508</f>
        <v>715.29</v>
      </c>
      <c r="G206" s="17">
        <f>TRUNC(E206*F206,2)</f>
        <v>715.29</v>
      </c>
    </row>
    <row r="207" spans="1:9" ht="63">
      <c r="A207" s="13" t="s">
        <v>39</v>
      </c>
      <c r="B207" s="14" t="s">
        <v>40</v>
      </c>
      <c r="C207" s="15" t="s">
        <v>17</v>
      </c>
      <c r="D207" s="15" t="s">
        <v>18</v>
      </c>
      <c r="E207" s="16">
        <v>3.1</v>
      </c>
      <c r="F207" s="16">
        <f>Analitica!G2526</f>
        <v>615.33000000000004</v>
      </c>
      <c r="G207" s="17">
        <f>TRUNC(E207*F207,2)</f>
        <v>1907.52</v>
      </c>
    </row>
    <row r="208" spans="1:9" ht="75.599999999999994">
      <c r="A208" s="13" t="s">
        <v>41</v>
      </c>
      <c r="B208" s="14" t="s">
        <v>42</v>
      </c>
      <c r="C208" s="15" t="s">
        <v>17</v>
      </c>
      <c r="D208" s="15" t="s">
        <v>18</v>
      </c>
      <c r="E208" s="16">
        <v>8.74</v>
      </c>
      <c r="F208" s="16">
        <f>Analitica!G2543</f>
        <v>369.95</v>
      </c>
      <c r="G208" s="17">
        <f>TRUNC(E208*F208,2)</f>
        <v>3233.36</v>
      </c>
    </row>
    <row r="209" spans="1:9" ht="25.2">
      <c r="A209" s="13" t="s">
        <v>97</v>
      </c>
      <c r="B209" s="14" t="s">
        <v>98</v>
      </c>
      <c r="C209" s="15" t="s">
        <v>17</v>
      </c>
      <c r="D209" s="15" t="s">
        <v>32</v>
      </c>
      <c r="E209" s="16">
        <v>8</v>
      </c>
      <c r="F209" s="16">
        <f>Analitica!G2565</f>
        <v>648.73</v>
      </c>
      <c r="G209" s="17">
        <f>TRUNC(E209*F209,2)</f>
        <v>5189.84</v>
      </c>
      <c r="H209" s="18">
        <f>SUM(G206:G209)</f>
        <v>11046.01</v>
      </c>
    </row>
    <row r="210" spans="1:9">
      <c r="A210" s="12">
        <v>5</v>
      </c>
      <c r="B210" s="97" t="s">
        <v>57</v>
      </c>
      <c r="C210" s="97"/>
      <c r="D210" s="97"/>
      <c r="E210" s="97"/>
      <c r="F210" s="97"/>
      <c r="G210" s="98"/>
    </row>
    <row r="211" spans="1:9" ht="37.799999999999997">
      <c r="A211" s="13" t="s">
        <v>62</v>
      </c>
      <c r="B211" s="14" t="s">
        <v>63</v>
      </c>
      <c r="C211" s="15" t="s">
        <v>17</v>
      </c>
      <c r="D211" s="15" t="s">
        <v>18</v>
      </c>
      <c r="E211" s="16">
        <v>8.9600000000000009</v>
      </c>
      <c r="F211" s="16">
        <f>Analitica!G2581</f>
        <v>1.64</v>
      </c>
      <c r="G211" s="17">
        <f>TRUNC(E211*F211,2)</f>
        <v>14.69</v>
      </c>
    </row>
    <row r="212" spans="1:9" ht="37.799999999999997">
      <c r="A212" s="13" t="s">
        <v>64</v>
      </c>
      <c r="B212" s="14" t="s">
        <v>65</v>
      </c>
      <c r="C212" s="15" t="s">
        <v>17</v>
      </c>
      <c r="D212" s="15" t="s">
        <v>18</v>
      </c>
      <c r="E212" s="16">
        <v>35.520000000000003</v>
      </c>
      <c r="F212" s="16">
        <f>Analitica!G2596</f>
        <v>11.71</v>
      </c>
      <c r="G212" s="17">
        <f>TRUNC(E212*F212,2)</f>
        <v>415.93</v>
      </c>
    </row>
    <row r="213" spans="1:9" ht="50.4">
      <c r="A213" s="13" t="s">
        <v>66</v>
      </c>
      <c r="B213" s="14" t="s">
        <v>67</v>
      </c>
      <c r="C213" s="15" t="s">
        <v>17</v>
      </c>
      <c r="D213" s="15" t="s">
        <v>18</v>
      </c>
      <c r="E213" s="16">
        <v>69.92</v>
      </c>
      <c r="F213" s="16">
        <f>Analitica!G2611</f>
        <v>10.23</v>
      </c>
      <c r="G213" s="17">
        <f>TRUNC(E213*F213,2)</f>
        <v>715.28</v>
      </c>
    </row>
    <row r="214" spans="1:9" ht="37.799999999999997">
      <c r="A214" s="13" t="s">
        <v>68</v>
      </c>
      <c r="B214" s="14" t="s">
        <v>69</v>
      </c>
      <c r="C214" s="15" t="s">
        <v>17</v>
      </c>
      <c r="D214" s="15" t="s">
        <v>18</v>
      </c>
      <c r="E214" s="16">
        <v>35.520000000000003</v>
      </c>
      <c r="F214" s="16">
        <f>Analitica!G2627</f>
        <v>19.350000000000001</v>
      </c>
      <c r="G214" s="17">
        <f>TRUNC(E214*F214,2)</f>
        <v>687.31</v>
      </c>
    </row>
    <row r="215" spans="1:9" ht="37.799999999999997">
      <c r="A215" s="13" t="s">
        <v>70</v>
      </c>
      <c r="B215" s="14" t="s">
        <v>71</v>
      </c>
      <c r="C215" s="15" t="s">
        <v>17</v>
      </c>
      <c r="D215" s="15" t="s">
        <v>18</v>
      </c>
      <c r="E215" s="16">
        <v>69.92</v>
      </c>
      <c r="F215" s="16">
        <f>Analitica!G2643</f>
        <v>10.029999999999999</v>
      </c>
      <c r="G215" s="17">
        <f>TRUNC(E215*F215,2)</f>
        <v>701.29</v>
      </c>
      <c r="H215" s="18">
        <f>SUM(G211:G215)</f>
        <v>2534.5</v>
      </c>
    </row>
    <row r="216" spans="1:9">
      <c r="A216" s="12">
        <v>6</v>
      </c>
      <c r="B216" s="97" t="s">
        <v>72</v>
      </c>
      <c r="C216" s="97"/>
      <c r="D216" s="97"/>
      <c r="E216" s="97"/>
      <c r="F216" s="97"/>
      <c r="G216" s="98"/>
    </row>
    <row r="217" spans="1:9" ht="138.6">
      <c r="A217" s="13" t="s">
        <v>103</v>
      </c>
      <c r="B217" s="14" t="s">
        <v>104</v>
      </c>
      <c r="C217" s="15" t="s">
        <v>17</v>
      </c>
      <c r="D217" s="15" t="s">
        <v>32</v>
      </c>
      <c r="E217" s="16">
        <v>1</v>
      </c>
      <c r="F217" s="16">
        <f>Analitica!G2660</f>
        <v>821.06</v>
      </c>
      <c r="G217" s="17">
        <f>TRUNC(E217*F217,2)</f>
        <v>821.06</v>
      </c>
      <c r="H217" s="18">
        <f>G217</f>
        <v>821.06</v>
      </c>
      <c r="I217" s="28">
        <f>SUM(H196:H217)</f>
        <v>18830.98</v>
      </c>
    </row>
    <row r="218" spans="1:9">
      <c r="A218" s="12" t="s">
        <v>105</v>
      </c>
      <c r="B218" s="97" t="s">
        <v>106</v>
      </c>
      <c r="C218" s="97"/>
      <c r="D218" s="97"/>
      <c r="E218" s="97"/>
      <c r="F218" s="97"/>
      <c r="G218" s="98"/>
    </row>
    <row r="219" spans="1:9">
      <c r="A219" s="12">
        <v>1</v>
      </c>
      <c r="B219" s="97" t="s">
        <v>14</v>
      </c>
      <c r="C219" s="97"/>
      <c r="D219" s="97"/>
      <c r="E219" s="97"/>
      <c r="F219" s="97"/>
      <c r="G219" s="98"/>
    </row>
    <row r="220" spans="1:9" ht="37.799999999999997">
      <c r="A220" s="13" t="s">
        <v>15</v>
      </c>
      <c r="B220" s="14" t="s">
        <v>16</v>
      </c>
      <c r="C220" s="15" t="s">
        <v>17</v>
      </c>
      <c r="D220" s="15" t="s">
        <v>18</v>
      </c>
      <c r="E220" s="16">
        <v>23.52</v>
      </c>
      <c r="F220" s="16">
        <f>Analitica!G2675</f>
        <v>29.46</v>
      </c>
      <c r="G220" s="17">
        <f>TRUNC(E220*F220,2)</f>
        <v>692.89</v>
      </c>
    </row>
    <row r="221" spans="1:9" ht="50.4">
      <c r="A221" s="13" t="s">
        <v>24</v>
      </c>
      <c r="B221" s="14" t="s">
        <v>25</v>
      </c>
      <c r="C221" s="15" t="s">
        <v>17</v>
      </c>
      <c r="D221" s="15" t="s">
        <v>18</v>
      </c>
      <c r="E221" s="16">
        <v>29.85</v>
      </c>
      <c r="F221" s="16">
        <f>Analitica!G2689</f>
        <v>17.670000000000002</v>
      </c>
      <c r="G221" s="17">
        <f>TRUNC(E221*F221,2)</f>
        <v>527.44000000000005</v>
      </c>
      <c r="H221" s="18">
        <f>SUM(G220:G221)</f>
        <v>1220.33</v>
      </c>
    </row>
    <row r="222" spans="1:9">
      <c r="A222" s="12">
        <v>2</v>
      </c>
      <c r="B222" s="97" t="s">
        <v>33</v>
      </c>
      <c r="C222" s="97"/>
      <c r="D222" s="97"/>
      <c r="E222" s="97"/>
      <c r="F222" s="97"/>
      <c r="G222" s="98"/>
    </row>
    <row r="223" spans="1:9" ht="63">
      <c r="A223" s="13" t="s">
        <v>34</v>
      </c>
      <c r="B223" s="14" t="s">
        <v>35</v>
      </c>
      <c r="C223" s="15" t="s">
        <v>17</v>
      </c>
      <c r="D223" s="15" t="s">
        <v>18</v>
      </c>
      <c r="E223" s="16">
        <v>29.85</v>
      </c>
      <c r="F223" s="16">
        <f>Analitica!G2709</f>
        <v>80.84</v>
      </c>
      <c r="G223" s="17">
        <f>TRUNC(E223*F223,2)</f>
        <v>2413.0700000000002</v>
      </c>
      <c r="H223" s="18">
        <f>G223</f>
        <v>2413.0700000000002</v>
      </c>
    </row>
    <row r="224" spans="1:9">
      <c r="A224" s="12">
        <v>4</v>
      </c>
      <c r="B224" s="97" t="s">
        <v>48</v>
      </c>
      <c r="C224" s="97"/>
      <c r="D224" s="97"/>
      <c r="E224" s="97"/>
      <c r="F224" s="97"/>
      <c r="G224" s="98"/>
    </row>
    <row r="225" spans="1:9" ht="63">
      <c r="A225" s="13" t="s">
        <v>107</v>
      </c>
      <c r="B225" s="14" t="s">
        <v>108</v>
      </c>
      <c r="C225" s="15" t="s">
        <v>17</v>
      </c>
      <c r="D225" s="15" t="s">
        <v>18</v>
      </c>
      <c r="E225" s="16">
        <v>13</v>
      </c>
      <c r="F225" s="16">
        <f>Analitica!G2723</f>
        <v>97.89</v>
      </c>
      <c r="G225" s="17">
        <f>TRUNC(E225*F225,2)</f>
        <v>1272.57</v>
      </c>
    </row>
    <row r="226" spans="1:9">
      <c r="A226" s="13" t="s">
        <v>109</v>
      </c>
      <c r="B226" s="14" t="s">
        <v>110</v>
      </c>
      <c r="C226" s="15" t="s">
        <v>17</v>
      </c>
      <c r="D226" s="15" t="s">
        <v>111</v>
      </c>
      <c r="E226" s="16">
        <v>1</v>
      </c>
      <c r="F226" s="16">
        <f>Analitica!G2737</f>
        <v>120.97</v>
      </c>
      <c r="G226" s="17">
        <f>TRUNC(E226*F226,2)</f>
        <v>120.97</v>
      </c>
      <c r="H226" s="18">
        <f>SUM(G225:G226)</f>
        <v>1393.54</v>
      </c>
    </row>
    <row r="227" spans="1:9">
      <c r="A227" s="12">
        <v>5</v>
      </c>
      <c r="B227" s="97" t="s">
        <v>57</v>
      </c>
      <c r="C227" s="97"/>
      <c r="D227" s="97"/>
      <c r="E227" s="97"/>
      <c r="F227" s="97"/>
      <c r="G227" s="98"/>
    </row>
    <row r="228" spans="1:9" ht="37.799999999999997">
      <c r="A228" s="13" t="s">
        <v>64</v>
      </c>
      <c r="B228" s="14" t="s">
        <v>65</v>
      </c>
      <c r="C228" s="15" t="s">
        <v>17</v>
      </c>
      <c r="D228" s="15" t="s">
        <v>18</v>
      </c>
      <c r="E228" s="16">
        <v>29.85</v>
      </c>
      <c r="F228" s="16">
        <f>Analitica!G2753</f>
        <v>11.71</v>
      </c>
      <c r="G228" s="17">
        <f>TRUNC(E228*F228,2)</f>
        <v>349.54</v>
      </c>
    </row>
    <row r="229" spans="1:9" ht="50.4">
      <c r="A229" s="13" t="s">
        <v>66</v>
      </c>
      <c r="B229" s="14" t="s">
        <v>67</v>
      </c>
      <c r="C229" s="15" t="s">
        <v>17</v>
      </c>
      <c r="D229" s="15" t="s">
        <v>18</v>
      </c>
      <c r="E229" s="16">
        <v>58.2</v>
      </c>
      <c r="F229" s="16">
        <f>Analitica!G2768</f>
        <v>10.23</v>
      </c>
      <c r="G229" s="17">
        <f>TRUNC(E229*F229,2)</f>
        <v>595.38</v>
      </c>
    </row>
    <row r="230" spans="1:9" ht="37.799999999999997">
      <c r="A230" s="13" t="s">
        <v>68</v>
      </c>
      <c r="B230" s="14" t="s">
        <v>69</v>
      </c>
      <c r="C230" s="15" t="s">
        <v>17</v>
      </c>
      <c r="D230" s="15" t="s">
        <v>18</v>
      </c>
      <c r="E230" s="16">
        <v>29.85</v>
      </c>
      <c r="F230" s="16">
        <f>Analitica!G2784</f>
        <v>19.350000000000001</v>
      </c>
      <c r="G230" s="17">
        <f>TRUNC(E230*F230,2)</f>
        <v>577.59</v>
      </c>
    </row>
    <row r="231" spans="1:9" ht="37.799999999999997">
      <c r="A231" s="13" t="s">
        <v>70</v>
      </c>
      <c r="B231" s="14" t="s">
        <v>71</v>
      </c>
      <c r="C231" s="15" t="s">
        <v>17</v>
      </c>
      <c r="D231" s="15" t="s">
        <v>18</v>
      </c>
      <c r="E231" s="16">
        <v>58.2</v>
      </c>
      <c r="F231" s="16">
        <f>Analitica!G2800</f>
        <v>10.029999999999999</v>
      </c>
      <c r="G231" s="17">
        <f>TRUNC(E231*F231,2)</f>
        <v>583.74</v>
      </c>
      <c r="H231" s="18">
        <f>SUM(G228:G231)</f>
        <v>2106.25</v>
      </c>
      <c r="I231" s="28">
        <f>SUM(H220:H231)</f>
        <v>7133.1900000000005</v>
      </c>
    </row>
    <row r="232" spans="1:9">
      <c r="A232" s="12" t="s">
        <v>112</v>
      </c>
      <c r="B232" s="97" t="s">
        <v>113</v>
      </c>
      <c r="C232" s="97"/>
      <c r="D232" s="97"/>
      <c r="E232" s="97"/>
      <c r="F232" s="97"/>
      <c r="G232" s="98"/>
      <c r="I232" s="28"/>
    </row>
    <row r="233" spans="1:9">
      <c r="A233" s="12">
        <v>1</v>
      </c>
      <c r="B233" s="97" t="s">
        <v>14</v>
      </c>
      <c r="C233" s="97"/>
      <c r="D233" s="97"/>
      <c r="E233" s="97"/>
      <c r="F233" s="97"/>
      <c r="G233" s="98"/>
    </row>
    <row r="234" spans="1:9" ht="50.4">
      <c r="A234" s="13" t="s">
        <v>19</v>
      </c>
      <c r="B234" s="14" t="s">
        <v>20</v>
      </c>
      <c r="C234" s="15" t="s">
        <v>17</v>
      </c>
      <c r="D234" s="15" t="s">
        <v>21</v>
      </c>
      <c r="E234" s="16">
        <v>0.11</v>
      </c>
      <c r="F234" s="16">
        <f>Analitica!G2816</f>
        <v>42.69</v>
      </c>
      <c r="G234" s="17">
        <f>TRUNC(E234*F234,2)</f>
        <v>4.6900000000000004</v>
      </c>
      <c r="H234" s="18">
        <f>G234</f>
        <v>4.6900000000000004</v>
      </c>
    </row>
    <row r="235" spans="1:9">
      <c r="A235" s="12">
        <v>3</v>
      </c>
      <c r="B235" s="97" t="s">
        <v>36</v>
      </c>
      <c r="C235" s="97"/>
      <c r="D235" s="97"/>
      <c r="E235" s="97"/>
      <c r="F235" s="97"/>
      <c r="G235" s="98"/>
    </row>
    <row r="236" spans="1:9" ht="75.599999999999994">
      <c r="A236" s="13" t="s">
        <v>114</v>
      </c>
      <c r="B236" s="14" t="s">
        <v>115</v>
      </c>
      <c r="C236" s="15" t="s">
        <v>17</v>
      </c>
      <c r="D236" s="15" t="s">
        <v>18</v>
      </c>
      <c r="E236" s="16">
        <v>0.48</v>
      </c>
      <c r="F236" s="16">
        <f>Analitica!G2834</f>
        <v>311.37</v>
      </c>
      <c r="G236" s="17">
        <f>TRUNC(E236*F236,2)</f>
        <v>149.44999999999999</v>
      </c>
      <c r="H236" s="18">
        <f>G236</f>
        <v>149.44999999999999</v>
      </c>
    </row>
    <row r="237" spans="1:9">
      <c r="A237" s="12">
        <v>6</v>
      </c>
      <c r="B237" s="97" t="s">
        <v>72</v>
      </c>
      <c r="C237" s="97"/>
      <c r="D237" s="97"/>
      <c r="E237" s="97"/>
      <c r="F237" s="97"/>
      <c r="G237" s="98"/>
    </row>
    <row r="238" spans="1:9" ht="50.4">
      <c r="A238" s="13" t="s">
        <v>116</v>
      </c>
      <c r="B238" s="14" t="s">
        <v>117</v>
      </c>
      <c r="C238" s="15" t="s">
        <v>17</v>
      </c>
      <c r="D238" s="15" t="s">
        <v>32</v>
      </c>
      <c r="E238" s="16">
        <v>1</v>
      </c>
      <c r="F238" s="16">
        <f>Analitica!G2854</f>
        <v>296.77999999999997</v>
      </c>
      <c r="G238" s="17">
        <f>TRUNC(E238*F238,2)</f>
        <v>296.77999999999997</v>
      </c>
      <c r="H238" s="18">
        <f>G238</f>
        <v>296.77999999999997</v>
      </c>
      <c r="I238" s="28">
        <f>SUM(H234:H238)</f>
        <v>450.91999999999996</v>
      </c>
    </row>
    <row r="239" spans="1:9">
      <c r="A239" s="12" t="s">
        <v>118</v>
      </c>
      <c r="B239" s="97" t="s">
        <v>119</v>
      </c>
      <c r="C239" s="97"/>
      <c r="D239" s="97"/>
      <c r="E239" s="97"/>
      <c r="F239" s="97"/>
      <c r="G239" s="98"/>
    </row>
    <row r="240" spans="1:9">
      <c r="A240" s="12">
        <v>1</v>
      </c>
      <c r="B240" s="97" t="s">
        <v>14</v>
      </c>
      <c r="C240" s="97"/>
      <c r="D240" s="97"/>
      <c r="E240" s="97"/>
      <c r="F240" s="97"/>
      <c r="G240" s="98"/>
    </row>
    <row r="241" spans="1:8" ht="50.4">
      <c r="A241" s="13" t="s">
        <v>19</v>
      </c>
      <c r="B241" s="14" t="s">
        <v>20</v>
      </c>
      <c r="C241" s="15" t="s">
        <v>17</v>
      </c>
      <c r="D241" s="15" t="s">
        <v>21</v>
      </c>
      <c r="E241" s="16">
        <v>0.33</v>
      </c>
      <c r="F241" s="16">
        <f>Analitica!G2870</f>
        <v>42.69</v>
      </c>
      <c r="G241" s="17">
        <f>TRUNC(E241*F241,2)</f>
        <v>14.08</v>
      </c>
    </row>
    <row r="242" spans="1:8" ht="50.4">
      <c r="A242" s="13" t="s">
        <v>24</v>
      </c>
      <c r="B242" s="14" t="s">
        <v>25</v>
      </c>
      <c r="C242" s="15" t="s">
        <v>17</v>
      </c>
      <c r="D242" s="15" t="s">
        <v>18</v>
      </c>
      <c r="E242" s="16">
        <v>11.39</v>
      </c>
      <c r="F242" s="16">
        <f>Analitica!G2884</f>
        <v>17.670000000000002</v>
      </c>
      <c r="G242" s="17">
        <f>TRUNC(E242*F242,2)</f>
        <v>201.26</v>
      </c>
    </row>
    <row r="243" spans="1:8" ht="50.4">
      <c r="A243" s="13" t="s">
        <v>30</v>
      </c>
      <c r="B243" s="14" t="s">
        <v>31</v>
      </c>
      <c r="C243" s="15" t="s">
        <v>17</v>
      </c>
      <c r="D243" s="15" t="s">
        <v>32</v>
      </c>
      <c r="E243" s="16">
        <v>1</v>
      </c>
      <c r="F243" s="16">
        <f>Analitica!G2898</f>
        <v>6.67</v>
      </c>
      <c r="G243" s="17">
        <f>TRUNC(E243*F243,2)</f>
        <v>6.67</v>
      </c>
      <c r="H243" s="18">
        <f>SUM(G241:G243)</f>
        <v>222.01</v>
      </c>
    </row>
    <row r="244" spans="1:8">
      <c r="A244" s="12">
        <v>2</v>
      </c>
      <c r="B244" s="97" t="s">
        <v>33</v>
      </c>
      <c r="C244" s="97"/>
      <c r="D244" s="97"/>
      <c r="E244" s="97"/>
      <c r="F244" s="97"/>
      <c r="G244" s="98"/>
    </row>
    <row r="245" spans="1:8" ht="63">
      <c r="A245" s="13" t="s">
        <v>34</v>
      </c>
      <c r="B245" s="14" t="s">
        <v>35</v>
      </c>
      <c r="C245" s="15" t="s">
        <v>17</v>
      </c>
      <c r="D245" s="15" t="s">
        <v>18</v>
      </c>
      <c r="E245" s="16">
        <v>11.39</v>
      </c>
      <c r="F245" s="16">
        <f>Analitica!G2918</f>
        <v>80.95</v>
      </c>
      <c r="G245" s="17">
        <f>TRUNC(E245*F245,2)</f>
        <v>922.02</v>
      </c>
      <c r="H245" s="18">
        <f>G245</f>
        <v>922.02</v>
      </c>
    </row>
    <row r="246" spans="1:8">
      <c r="A246" s="12">
        <v>3</v>
      </c>
      <c r="B246" s="97" t="s">
        <v>36</v>
      </c>
      <c r="C246" s="97"/>
      <c r="D246" s="97"/>
      <c r="E246" s="97"/>
      <c r="F246" s="97"/>
      <c r="G246" s="98"/>
    </row>
    <row r="247" spans="1:8" ht="126">
      <c r="A247" s="13" t="s">
        <v>120</v>
      </c>
      <c r="B247" s="14" t="s">
        <v>121</v>
      </c>
      <c r="C247" s="15" t="s">
        <v>17</v>
      </c>
      <c r="D247" s="15" t="s">
        <v>32</v>
      </c>
      <c r="E247" s="16">
        <v>1</v>
      </c>
      <c r="F247" s="16">
        <f>Analitica!G2936</f>
        <v>700.41</v>
      </c>
      <c r="G247" s="17">
        <f>TRUNC(E247*F247,2)</f>
        <v>700.41</v>
      </c>
    </row>
    <row r="248" spans="1:8" ht="75.599999999999994">
      <c r="A248" s="13" t="s">
        <v>114</v>
      </c>
      <c r="B248" s="14" t="s">
        <v>115</v>
      </c>
      <c r="C248" s="15" t="s">
        <v>17</v>
      </c>
      <c r="D248" s="15" t="s">
        <v>18</v>
      </c>
      <c r="E248" s="16">
        <v>1.44</v>
      </c>
      <c r="F248" s="16">
        <f>Analitica!G2953</f>
        <v>311.37</v>
      </c>
      <c r="G248" s="17">
        <f>TRUNC(E248*F248,2)</f>
        <v>448.37</v>
      </c>
      <c r="H248" s="18">
        <f>SUM(G247:G248)</f>
        <v>1148.78</v>
      </c>
    </row>
    <row r="249" spans="1:8">
      <c r="A249" s="12">
        <v>4</v>
      </c>
      <c r="B249" s="97" t="s">
        <v>48</v>
      </c>
      <c r="C249" s="97"/>
      <c r="D249" s="97"/>
      <c r="E249" s="97"/>
      <c r="F249" s="97"/>
      <c r="G249" s="98"/>
    </row>
    <row r="250" spans="1:8" ht="75.599999999999994">
      <c r="A250" s="13" t="s">
        <v>99</v>
      </c>
      <c r="B250" s="14" t="s">
        <v>100</v>
      </c>
      <c r="C250" s="15" t="s">
        <v>17</v>
      </c>
      <c r="D250" s="15" t="s">
        <v>18</v>
      </c>
      <c r="E250" s="16">
        <v>5.61</v>
      </c>
      <c r="F250" s="16">
        <f>Analitica!G2977</f>
        <v>96.24</v>
      </c>
      <c r="G250" s="17">
        <f>TRUNC(E250*F250,2)</f>
        <v>539.9</v>
      </c>
      <c r="H250" s="18">
        <f>G250</f>
        <v>539.9</v>
      </c>
    </row>
    <row r="251" spans="1:8">
      <c r="A251" s="12">
        <v>5</v>
      </c>
      <c r="B251" s="97" t="s">
        <v>57</v>
      </c>
      <c r="C251" s="97"/>
      <c r="D251" s="97"/>
      <c r="E251" s="97"/>
      <c r="F251" s="97"/>
      <c r="G251" s="98"/>
    </row>
    <row r="252" spans="1:8" ht="37.799999999999997">
      <c r="A252" s="13" t="s">
        <v>62</v>
      </c>
      <c r="B252" s="14" t="s">
        <v>63</v>
      </c>
      <c r="C252" s="15" t="s">
        <v>17</v>
      </c>
      <c r="D252" s="15" t="s">
        <v>18</v>
      </c>
      <c r="E252" s="16">
        <v>11.22</v>
      </c>
      <c r="F252" s="16">
        <f>Analitica!G2993</f>
        <v>1.64</v>
      </c>
      <c r="G252" s="17">
        <f>TRUNC(E252*F252,2)</f>
        <v>18.399999999999999</v>
      </c>
    </row>
    <row r="253" spans="1:8" ht="37.799999999999997">
      <c r="A253" s="13" t="s">
        <v>64</v>
      </c>
      <c r="B253" s="14" t="s">
        <v>65</v>
      </c>
      <c r="C253" s="15" t="s">
        <v>17</v>
      </c>
      <c r="D253" s="15" t="s">
        <v>18</v>
      </c>
      <c r="E253" s="16">
        <v>11.39</v>
      </c>
      <c r="F253" s="16">
        <f>Analitica!G3008</f>
        <v>11.71</v>
      </c>
      <c r="G253" s="17">
        <f>TRUNC(E253*F253,2)</f>
        <v>133.37</v>
      </c>
    </row>
    <row r="254" spans="1:8" ht="50.4">
      <c r="A254" s="13" t="s">
        <v>66</v>
      </c>
      <c r="B254" s="14" t="s">
        <v>67</v>
      </c>
      <c r="C254" s="15" t="s">
        <v>17</v>
      </c>
      <c r="D254" s="15" t="s">
        <v>18</v>
      </c>
      <c r="E254" s="16">
        <v>93.78</v>
      </c>
      <c r="F254" s="16">
        <f>Analitica!G3023</f>
        <v>10.23</v>
      </c>
      <c r="G254" s="17">
        <f>TRUNC(E254*F254,2)</f>
        <v>959.36</v>
      </c>
    </row>
    <row r="255" spans="1:8" ht="37.799999999999997">
      <c r="A255" s="13" t="s">
        <v>68</v>
      </c>
      <c r="B255" s="14" t="s">
        <v>69</v>
      </c>
      <c r="C255" s="15" t="s">
        <v>17</v>
      </c>
      <c r="D255" s="15" t="s">
        <v>18</v>
      </c>
      <c r="E255" s="16">
        <v>11.39</v>
      </c>
      <c r="F255" s="16">
        <f>Analitica!G3039</f>
        <v>19.350000000000001</v>
      </c>
      <c r="G255" s="17">
        <f>TRUNC(E255*F255,2)</f>
        <v>220.39</v>
      </c>
    </row>
    <row r="256" spans="1:8" ht="37.799999999999997">
      <c r="A256" s="13" t="s">
        <v>70</v>
      </c>
      <c r="B256" s="14" t="s">
        <v>71</v>
      </c>
      <c r="C256" s="15" t="s">
        <v>17</v>
      </c>
      <c r="D256" s="15" t="s">
        <v>18</v>
      </c>
      <c r="E256" s="16">
        <v>93.78</v>
      </c>
      <c r="F256" s="16">
        <f>Analitica!G3055</f>
        <v>10.029999999999999</v>
      </c>
      <c r="G256" s="17">
        <f>TRUNC(E256*F256,2)</f>
        <v>940.61</v>
      </c>
      <c r="H256" s="18">
        <f>SUM(G252:G256)</f>
        <v>2272.13</v>
      </c>
    </row>
    <row r="257" spans="1:9">
      <c r="A257" s="12">
        <v>6</v>
      </c>
      <c r="B257" s="97" t="s">
        <v>72</v>
      </c>
      <c r="C257" s="97"/>
      <c r="D257" s="97"/>
      <c r="E257" s="97"/>
      <c r="F257" s="97"/>
      <c r="G257" s="98"/>
    </row>
    <row r="258" spans="1:9" ht="50.4">
      <c r="A258" s="13" t="s">
        <v>116</v>
      </c>
      <c r="B258" s="14" t="s">
        <v>117</v>
      </c>
      <c r="C258" s="15" t="s">
        <v>17</v>
      </c>
      <c r="D258" s="15" t="s">
        <v>32</v>
      </c>
      <c r="E258" s="16">
        <v>3</v>
      </c>
      <c r="F258" s="16">
        <f>Analitica!G3075</f>
        <v>296.77999999999997</v>
      </c>
      <c r="G258" s="17">
        <f>TRUNC(E258*F258,2)</f>
        <v>890.34</v>
      </c>
      <c r="H258" s="18">
        <f>G258</f>
        <v>890.34</v>
      </c>
      <c r="I258" s="30">
        <f>SUM(H243:H258)</f>
        <v>5995.18</v>
      </c>
    </row>
    <row r="259" spans="1:9">
      <c r="A259" s="12" t="s">
        <v>122</v>
      </c>
      <c r="B259" s="97" t="s">
        <v>123</v>
      </c>
      <c r="C259" s="97"/>
      <c r="D259" s="97"/>
      <c r="E259" s="97"/>
      <c r="F259" s="97"/>
      <c r="G259" s="98"/>
    </row>
    <row r="260" spans="1:9" ht="113.4">
      <c r="A260" s="13" t="s">
        <v>124</v>
      </c>
      <c r="B260" s="14" t="s">
        <v>125</v>
      </c>
      <c r="C260" s="15" t="s">
        <v>17</v>
      </c>
      <c r="D260" s="15" t="s">
        <v>82</v>
      </c>
      <c r="E260" s="16">
        <v>390</v>
      </c>
      <c r="F260" s="16">
        <f>Analitica!G3091</f>
        <v>2.02</v>
      </c>
      <c r="G260" s="17">
        <f t="shared" ref="G260:G274" si="14">TRUNC(E260*F260,2)</f>
        <v>787.8</v>
      </c>
    </row>
    <row r="261" spans="1:9" ht="75.599999999999994">
      <c r="A261" s="13" t="s">
        <v>126</v>
      </c>
      <c r="B261" s="14" t="s">
        <v>127</v>
      </c>
      <c r="C261" s="15" t="s">
        <v>17</v>
      </c>
      <c r="D261" s="15" t="s">
        <v>82</v>
      </c>
      <c r="E261" s="16">
        <v>5.3</v>
      </c>
      <c r="F261" s="16">
        <f>Analitica!G3106</f>
        <v>8.14</v>
      </c>
      <c r="G261" s="17">
        <f t="shared" si="14"/>
        <v>43.14</v>
      </c>
    </row>
    <row r="262" spans="1:9" ht="75.599999999999994">
      <c r="A262" s="13" t="s">
        <v>128</v>
      </c>
      <c r="B262" s="14" t="s">
        <v>129</v>
      </c>
      <c r="C262" s="15" t="s">
        <v>17</v>
      </c>
      <c r="D262" s="15" t="s">
        <v>82</v>
      </c>
      <c r="E262" s="16">
        <v>452.7</v>
      </c>
      <c r="F262" s="16">
        <f>Analitica!G3121</f>
        <v>10.1</v>
      </c>
      <c r="G262" s="17">
        <f t="shared" si="14"/>
        <v>4572.2700000000004</v>
      </c>
    </row>
    <row r="263" spans="1:9" ht="75.599999999999994">
      <c r="A263" s="13" t="s">
        <v>130</v>
      </c>
      <c r="B263" s="14" t="s">
        <v>131</v>
      </c>
      <c r="C263" s="15" t="s">
        <v>17</v>
      </c>
      <c r="D263" s="15" t="s">
        <v>82</v>
      </c>
      <c r="E263" s="16">
        <v>13.4</v>
      </c>
      <c r="F263" s="16">
        <f>Analitica!G3136</f>
        <v>12.44</v>
      </c>
      <c r="G263" s="17">
        <f t="shared" si="14"/>
        <v>166.69</v>
      </c>
    </row>
    <row r="264" spans="1:9" ht="63">
      <c r="A264" s="13" t="s">
        <v>132</v>
      </c>
      <c r="B264" s="14" t="s">
        <v>133</v>
      </c>
      <c r="C264" s="15" t="s">
        <v>17</v>
      </c>
      <c r="D264" s="15" t="s">
        <v>82</v>
      </c>
      <c r="E264" s="16">
        <v>529.5</v>
      </c>
      <c r="F264" s="16">
        <f>Analitica!G3152</f>
        <v>2.59</v>
      </c>
      <c r="G264" s="17">
        <f t="shared" si="14"/>
        <v>1371.4</v>
      </c>
    </row>
    <row r="265" spans="1:9" ht="63">
      <c r="A265" s="13" t="s">
        <v>134</v>
      </c>
      <c r="B265" s="14" t="s">
        <v>135</v>
      </c>
      <c r="C265" s="15" t="s">
        <v>17</v>
      </c>
      <c r="D265" s="15" t="s">
        <v>82</v>
      </c>
      <c r="E265" s="16">
        <v>1374.9</v>
      </c>
      <c r="F265" s="16">
        <f>Analitica!G3168</f>
        <v>4.08</v>
      </c>
      <c r="G265" s="17">
        <f t="shared" si="14"/>
        <v>5609.59</v>
      </c>
    </row>
    <row r="266" spans="1:9" ht="63">
      <c r="A266" s="13" t="s">
        <v>136</v>
      </c>
      <c r="B266" s="14" t="s">
        <v>137</v>
      </c>
      <c r="C266" s="15" t="s">
        <v>17</v>
      </c>
      <c r="D266" s="15" t="s">
        <v>32</v>
      </c>
      <c r="E266" s="16">
        <v>2</v>
      </c>
      <c r="F266" s="16">
        <f>Analitica!G3182</f>
        <v>20.25</v>
      </c>
      <c r="G266" s="17">
        <f t="shared" si="14"/>
        <v>40.5</v>
      </c>
    </row>
    <row r="267" spans="1:9" ht="63">
      <c r="A267" s="13" t="s">
        <v>138</v>
      </c>
      <c r="B267" s="14" t="s">
        <v>139</v>
      </c>
      <c r="C267" s="15" t="s">
        <v>17</v>
      </c>
      <c r="D267" s="15" t="s">
        <v>32</v>
      </c>
      <c r="E267" s="16">
        <v>3</v>
      </c>
      <c r="F267" s="16">
        <f>Analitica!G3196</f>
        <v>35.04</v>
      </c>
      <c r="G267" s="17">
        <f t="shared" si="14"/>
        <v>105.12</v>
      </c>
    </row>
    <row r="268" spans="1:9" ht="63">
      <c r="A268" s="13" t="s">
        <v>140</v>
      </c>
      <c r="B268" s="14" t="s">
        <v>141</v>
      </c>
      <c r="C268" s="15" t="s">
        <v>17</v>
      </c>
      <c r="D268" s="15" t="s">
        <v>32</v>
      </c>
      <c r="E268" s="16">
        <v>2</v>
      </c>
      <c r="F268" s="16">
        <f>Analitica!G3210</f>
        <v>37.71</v>
      </c>
      <c r="G268" s="17">
        <f t="shared" si="14"/>
        <v>75.42</v>
      </c>
    </row>
    <row r="269" spans="1:9" ht="63">
      <c r="A269" s="13" t="s">
        <v>142</v>
      </c>
      <c r="B269" s="14" t="s">
        <v>143</v>
      </c>
      <c r="C269" s="15" t="s">
        <v>17</v>
      </c>
      <c r="D269" s="15" t="s">
        <v>32</v>
      </c>
      <c r="E269" s="16">
        <v>93</v>
      </c>
      <c r="F269" s="16">
        <f>Analitica!G3224</f>
        <v>28.06</v>
      </c>
      <c r="G269" s="17">
        <f t="shared" si="14"/>
        <v>2609.58</v>
      </c>
    </row>
    <row r="270" spans="1:9" ht="50.4">
      <c r="A270" s="13" t="s">
        <v>144</v>
      </c>
      <c r="B270" s="14" t="s">
        <v>145</v>
      </c>
      <c r="C270" s="15" t="s">
        <v>17</v>
      </c>
      <c r="D270" s="15" t="s">
        <v>32</v>
      </c>
      <c r="E270" s="16">
        <v>8</v>
      </c>
      <c r="F270" s="16">
        <f>Analitica!G3240</f>
        <v>11.25</v>
      </c>
      <c r="G270" s="17">
        <f t="shared" si="14"/>
        <v>90</v>
      </c>
    </row>
    <row r="271" spans="1:9" ht="50.4">
      <c r="A271" s="13" t="s">
        <v>146</v>
      </c>
      <c r="B271" s="14" t="s">
        <v>147</v>
      </c>
      <c r="C271" s="15" t="s">
        <v>17</v>
      </c>
      <c r="D271" s="15" t="s">
        <v>32</v>
      </c>
      <c r="E271" s="16">
        <v>25</v>
      </c>
      <c r="F271" s="16">
        <f>Analitica!G3256</f>
        <v>11.25</v>
      </c>
      <c r="G271" s="17">
        <f t="shared" si="14"/>
        <v>281.25</v>
      </c>
    </row>
    <row r="272" spans="1:9" ht="63">
      <c r="A272" s="13" t="s">
        <v>148</v>
      </c>
      <c r="B272" s="14" t="s">
        <v>149</v>
      </c>
      <c r="C272" s="15" t="s">
        <v>17</v>
      </c>
      <c r="D272" s="15" t="s">
        <v>32</v>
      </c>
      <c r="E272" s="16">
        <v>4</v>
      </c>
      <c r="F272" s="16">
        <f>Analitica!G3272</f>
        <v>24.77</v>
      </c>
      <c r="G272" s="17">
        <f t="shared" si="14"/>
        <v>99.08</v>
      </c>
    </row>
    <row r="273" spans="1:9" ht="63">
      <c r="A273" s="13" t="s">
        <v>150</v>
      </c>
      <c r="B273" s="14" t="s">
        <v>151</v>
      </c>
      <c r="C273" s="15" t="s">
        <v>17</v>
      </c>
      <c r="D273" s="15" t="s">
        <v>32</v>
      </c>
      <c r="E273" s="16">
        <v>48</v>
      </c>
      <c r="F273" s="16">
        <f>Analitica!G3288</f>
        <v>27.17</v>
      </c>
      <c r="G273" s="17">
        <f t="shared" si="14"/>
        <v>1304.1600000000001</v>
      </c>
    </row>
    <row r="274" spans="1:9" ht="50.4">
      <c r="A274" s="13" t="s">
        <v>152</v>
      </c>
      <c r="B274" s="14" t="s">
        <v>153</v>
      </c>
      <c r="C274" s="15" t="s">
        <v>17</v>
      </c>
      <c r="D274" s="15" t="s">
        <v>32</v>
      </c>
      <c r="E274" s="16">
        <v>66</v>
      </c>
      <c r="F274" s="16">
        <f>Analitica!G3303</f>
        <v>93.57</v>
      </c>
      <c r="G274" s="17">
        <f t="shared" si="14"/>
        <v>6175.62</v>
      </c>
      <c r="H274" s="18">
        <f>SUM(G260:G274)</f>
        <v>23331.62</v>
      </c>
      <c r="I274" s="28">
        <f>SUM(H260:H274)</f>
        <v>23331.62</v>
      </c>
    </row>
    <row r="275" spans="1:9">
      <c r="A275" s="12" t="s">
        <v>154</v>
      </c>
      <c r="B275" s="97" t="s">
        <v>155</v>
      </c>
      <c r="C275" s="97"/>
      <c r="D275" s="97"/>
      <c r="E275" s="97"/>
      <c r="F275" s="97"/>
      <c r="G275" s="98"/>
    </row>
    <row r="276" spans="1:9" ht="25.2">
      <c r="A276" s="13" t="s">
        <v>156</v>
      </c>
      <c r="B276" s="14" t="s">
        <v>157</v>
      </c>
      <c r="C276" s="15" t="s">
        <v>17</v>
      </c>
      <c r="D276" s="15" t="s">
        <v>21</v>
      </c>
      <c r="E276" s="16">
        <v>75</v>
      </c>
      <c r="F276" s="16">
        <f>Analitica!G3318</f>
        <v>20.83</v>
      </c>
      <c r="G276" s="17">
        <f>TRUNC(E276*F276,2)</f>
        <v>1562.25</v>
      </c>
    </row>
    <row r="277" spans="1:9" ht="50.4">
      <c r="A277" s="13" t="s">
        <v>158</v>
      </c>
      <c r="B277" s="14" t="s">
        <v>159</v>
      </c>
      <c r="C277" s="15" t="s">
        <v>17</v>
      </c>
      <c r="D277" s="15" t="s">
        <v>21</v>
      </c>
      <c r="E277" s="16">
        <v>75</v>
      </c>
      <c r="F277" s="16">
        <f>Analitica!G3331</f>
        <v>6.03</v>
      </c>
      <c r="G277" s="17">
        <f>TRUNC(E277*F277,2)</f>
        <v>452.25</v>
      </c>
    </row>
    <row r="278" spans="1:9" ht="25.2">
      <c r="A278" s="13" t="s">
        <v>160</v>
      </c>
      <c r="B278" s="14" t="s">
        <v>161</v>
      </c>
      <c r="C278" s="15" t="s">
        <v>17</v>
      </c>
      <c r="D278" s="15" t="s">
        <v>18</v>
      </c>
      <c r="E278" s="16">
        <v>6</v>
      </c>
      <c r="F278" s="16">
        <f>Analitica!G3350</f>
        <v>336.49</v>
      </c>
      <c r="G278" s="17">
        <f>TRUNC(E278*F278,2)</f>
        <v>2018.94</v>
      </c>
    </row>
    <row r="279" spans="1:9" ht="50.4">
      <c r="A279" s="13" t="s">
        <v>162</v>
      </c>
      <c r="B279" s="14" t="s">
        <v>163</v>
      </c>
      <c r="C279" s="15" t="s">
        <v>17</v>
      </c>
      <c r="D279" s="15" t="s">
        <v>18</v>
      </c>
      <c r="E279" s="16">
        <v>100</v>
      </c>
      <c r="F279" s="16">
        <f>Analitica!G3370</f>
        <v>59.73</v>
      </c>
      <c r="G279" s="17">
        <f>TRUNC(E279*F279,2)</f>
        <v>5973</v>
      </c>
    </row>
    <row r="280" spans="1:9">
      <c r="A280" s="13" t="s">
        <v>164</v>
      </c>
      <c r="B280" s="14" t="s">
        <v>165</v>
      </c>
      <c r="C280" s="15" t="s">
        <v>17</v>
      </c>
      <c r="D280" s="15" t="s">
        <v>18</v>
      </c>
      <c r="E280" s="16">
        <v>375.1</v>
      </c>
      <c r="F280" s="16">
        <f>Analitica!G3384</f>
        <v>2.4700000000000002</v>
      </c>
      <c r="G280" s="17">
        <f>TRUNC(E280*F280,2)</f>
        <v>926.49</v>
      </c>
      <c r="H280" s="18">
        <f>SUM(G276:G280)</f>
        <v>10932.93</v>
      </c>
      <c r="I280" s="30">
        <f>H280</f>
        <v>10932.93</v>
      </c>
    </row>
    <row r="281" spans="1:9">
      <c r="A281" s="12" t="s">
        <v>166</v>
      </c>
      <c r="B281" s="97" t="s">
        <v>167</v>
      </c>
      <c r="C281" s="97"/>
      <c r="D281" s="97"/>
      <c r="E281" s="97"/>
      <c r="F281" s="97"/>
      <c r="G281" s="98"/>
      <c r="I281" s="29"/>
    </row>
    <row r="282" spans="1:9" ht="100.8">
      <c r="A282" s="13" t="s">
        <v>168</v>
      </c>
      <c r="B282" s="14" t="s">
        <v>169</v>
      </c>
      <c r="C282" s="15" t="s">
        <v>17</v>
      </c>
      <c r="D282" s="15" t="s">
        <v>32</v>
      </c>
      <c r="E282" s="16">
        <v>2</v>
      </c>
      <c r="F282" s="16">
        <f>Analitica!G3405</f>
        <v>777.83</v>
      </c>
      <c r="G282" s="17">
        <f>TRUNC(E282*F282,2)</f>
        <v>1555.66</v>
      </c>
    </row>
    <row r="283" spans="1:9" ht="25.2">
      <c r="A283" s="13" t="s">
        <v>170</v>
      </c>
      <c r="B283" s="14" t="s">
        <v>171</v>
      </c>
      <c r="C283" s="15" t="s">
        <v>17</v>
      </c>
      <c r="D283" s="15" t="s">
        <v>32</v>
      </c>
      <c r="E283" s="16">
        <v>7</v>
      </c>
      <c r="F283" s="16">
        <f>Analitica!G3421</f>
        <v>432.9</v>
      </c>
      <c r="G283" s="17">
        <f>TRUNC(E283*F283,2)</f>
        <v>3030.3</v>
      </c>
    </row>
    <row r="284" spans="1:9" ht="63">
      <c r="A284" s="13" t="s">
        <v>172</v>
      </c>
      <c r="B284" s="14" t="s">
        <v>173</v>
      </c>
      <c r="C284" s="15" t="s">
        <v>17</v>
      </c>
      <c r="D284" s="15" t="s">
        <v>32</v>
      </c>
      <c r="E284" s="16">
        <v>2</v>
      </c>
      <c r="F284" s="16">
        <f>Analitica!G3436</f>
        <v>140.71</v>
      </c>
      <c r="G284" s="17">
        <f>TRUNC(E284*F284,2)</f>
        <v>281.42</v>
      </c>
    </row>
    <row r="285" spans="1:9" ht="37.799999999999997">
      <c r="A285" s="13" t="s">
        <v>174</v>
      </c>
      <c r="B285" s="14" t="s">
        <v>175</v>
      </c>
      <c r="C285" s="15" t="s">
        <v>17</v>
      </c>
      <c r="D285" s="15" t="s">
        <v>32</v>
      </c>
      <c r="E285" s="16">
        <v>10</v>
      </c>
      <c r="F285" s="16">
        <f>Analitica!G3451</f>
        <v>34.75</v>
      </c>
      <c r="G285" s="17">
        <f>TRUNC(E285*F285,2)</f>
        <v>347.5</v>
      </c>
      <c r="H285" s="18">
        <f>SUM(G282:G285)</f>
        <v>5214.88</v>
      </c>
      <c r="I285" s="30">
        <f>H285</f>
        <v>5214.88</v>
      </c>
    </row>
    <row r="286" spans="1:9">
      <c r="A286" s="12" t="s">
        <v>176</v>
      </c>
      <c r="B286" s="97" t="s">
        <v>177</v>
      </c>
      <c r="C286" s="97"/>
      <c r="D286" s="97"/>
      <c r="E286" s="97"/>
      <c r="F286" s="97"/>
      <c r="G286" s="98"/>
    </row>
    <row r="287" spans="1:9">
      <c r="A287" s="13" t="s">
        <v>178</v>
      </c>
      <c r="B287" s="14" t="s">
        <v>179</v>
      </c>
      <c r="C287" s="15" t="s">
        <v>17</v>
      </c>
      <c r="D287" s="15" t="s">
        <v>180</v>
      </c>
      <c r="E287" s="16">
        <v>3</v>
      </c>
      <c r="F287" s="16">
        <f>Analitica!G3466</f>
        <v>9697.24</v>
      </c>
      <c r="G287" s="17">
        <f>TRUNC(E287*F287,2)</f>
        <v>29091.72</v>
      </c>
      <c r="H287" s="18">
        <f>G287</f>
        <v>29091.72</v>
      </c>
    </row>
    <row r="288" spans="1:9">
      <c r="A288" s="106" t="s">
        <v>181</v>
      </c>
      <c r="B288" s="107"/>
      <c r="C288" s="107"/>
      <c r="D288" s="107"/>
      <c r="E288" s="107"/>
      <c r="F288" s="108"/>
      <c r="G288" s="3">
        <f>SUM($G$11:$G$287)</f>
        <v>324600.82999999984</v>
      </c>
    </row>
    <row r="289" spans="1:7">
      <c r="A289" s="109" t="s">
        <v>182</v>
      </c>
      <c r="B289" s="110"/>
      <c r="C289" s="110"/>
      <c r="D289" s="110"/>
      <c r="E289" s="110"/>
      <c r="F289" s="110"/>
      <c r="G289" s="111"/>
    </row>
  </sheetData>
  <mergeCells count="73">
    <mergeCell ref="B281:G281"/>
    <mergeCell ref="B286:G286"/>
    <mergeCell ref="A288:F288"/>
    <mergeCell ref="A289:G289"/>
    <mergeCell ref="B246:G246"/>
    <mergeCell ref="B249:G249"/>
    <mergeCell ref="B251:G251"/>
    <mergeCell ref="B257:G257"/>
    <mergeCell ref="B259:G259"/>
    <mergeCell ref="B275:G275"/>
    <mergeCell ref="B244:G244"/>
    <mergeCell ref="B218:G218"/>
    <mergeCell ref="B219:G219"/>
    <mergeCell ref="B222:G222"/>
    <mergeCell ref="B224:G224"/>
    <mergeCell ref="B227:G227"/>
    <mergeCell ref="B232:G232"/>
    <mergeCell ref="B233:G233"/>
    <mergeCell ref="B235:G235"/>
    <mergeCell ref="B237:G237"/>
    <mergeCell ref="B239:G239"/>
    <mergeCell ref="B240:G240"/>
    <mergeCell ref="B216:G216"/>
    <mergeCell ref="B171:G171"/>
    <mergeCell ref="B172:G172"/>
    <mergeCell ref="B179:G179"/>
    <mergeCell ref="B181:G181"/>
    <mergeCell ref="B186:G186"/>
    <mergeCell ref="B189:G189"/>
    <mergeCell ref="B195:G195"/>
    <mergeCell ref="B196:G196"/>
    <mergeCell ref="B203:G203"/>
    <mergeCell ref="B205:G205"/>
    <mergeCell ref="B210:G210"/>
    <mergeCell ref="B166:G166"/>
    <mergeCell ref="B106:G106"/>
    <mergeCell ref="B109:G109"/>
    <mergeCell ref="B117:G117"/>
    <mergeCell ref="B126:G126"/>
    <mergeCell ref="B131:G131"/>
    <mergeCell ref="B132:G132"/>
    <mergeCell ref="B140:G140"/>
    <mergeCell ref="B142:G142"/>
    <mergeCell ref="B146:G146"/>
    <mergeCell ref="B149:G149"/>
    <mergeCell ref="B157:G157"/>
    <mergeCell ref="A2:G2"/>
    <mergeCell ref="B101:G101"/>
    <mergeCell ref="B53:G53"/>
    <mergeCell ref="B54:G54"/>
    <mergeCell ref="B61:G61"/>
    <mergeCell ref="B63:G63"/>
    <mergeCell ref="B67:G67"/>
    <mergeCell ref="B69:G69"/>
    <mergeCell ref="B77:G77"/>
    <mergeCell ref="B86:G86"/>
    <mergeCell ref="B91:G91"/>
    <mergeCell ref="B92:G92"/>
    <mergeCell ref="B99:G99"/>
    <mergeCell ref="B4:D4"/>
    <mergeCell ref="E4:G4"/>
    <mergeCell ref="B48:G48"/>
    <mergeCell ref="B5:F5"/>
    <mergeCell ref="B6:E6"/>
    <mergeCell ref="F6:G6"/>
    <mergeCell ref="A7:G7"/>
    <mergeCell ref="B9:G9"/>
    <mergeCell ref="B10:G10"/>
    <mergeCell ref="B18:G18"/>
    <mergeCell ref="B20:G20"/>
    <mergeCell ref="B26:G26"/>
    <mergeCell ref="B31:G31"/>
    <mergeCell ref="B39:G39"/>
  </mergeCells>
  <printOptions horizontalCentered="1"/>
  <pageMargins left="0.43307086614173229" right="0" top="0.98425196850393704" bottom="0.78740157480314965" header="0" footer="0.19685039370078741"/>
  <pageSetup paperSize="9" scale="81" fitToHeight="0" orientation="portrait" verticalDpi="0" r:id="rId1"/>
  <headerFooter>
    <oddHeader xml:space="preserve">&amp;L&amp;G&amp;RRT COMÉRCIO DE MATERIAIS E SERVIÇO DE CONSTRUÇÃO LTDA-ME
CNPJ: 07.857.759/0001-34
Insc. Municipal: 11375201
</oddHeader>
    <oddFooter>&amp;CAv. Darcy Vargas, Nº607, Centro Comercial, loja 08. CEP:69050-020– Manaus – Amazonas
E-mail: rtconstrutora2018@gmail.com – Contato: 92 3025-1706 / 92 99357-6116
&amp;R&amp;"Verdana,Negrito itálico"&amp;10Página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CE543-EAA7-475B-BF0C-917110CF228D}">
  <dimension ref="A1:L3648"/>
  <sheetViews>
    <sheetView showGridLines="0" tabSelected="1" view="pageBreakPreview" topLeftCell="A3148" zoomScale="80" zoomScaleNormal="100" zoomScaleSheetLayoutView="80" workbookViewId="0">
      <selection activeCell="A3163" sqref="A3163:F3163"/>
    </sheetView>
  </sheetViews>
  <sheetFormatPr defaultRowHeight="14.4"/>
  <cols>
    <col min="1" max="1" width="15.5546875" customWidth="1"/>
    <col min="2" max="2" width="31.21875" customWidth="1"/>
    <col min="3" max="3" width="8.33203125" customWidth="1"/>
    <col min="4" max="4" width="9.33203125" customWidth="1"/>
    <col min="5" max="5" width="11.109375" customWidth="1"/>
    <col min="6" max="6" width="10.109375" customWidth="1"/>
    <col min="7" max="7" width="16.6640625" customWidth="1"/>
  </cols>
  <sheetData>
    <row r="1" spans="1:7">
      <c r="A1" s="119" t="s">
        <v>185</v>
      </c>
      <c r="B1" s="120"/>
      <c r="C1" s="120"/>
      <c r="D1" s="120"/>
      <c r="E1" s="120"/>
      <c r="F1" s="120"/>
      <c r="G1" s="121"/>
    </row>
    <row r="2" spans="1:7">
      <c r="A2" s="35"/>
      <c r="B2" s="35"/>
      <c r="C2" s="35"/>
      <c r="D2" s="35"/>
      <c r="E2" s="36"/>
      <c r="F2" s="37"/>
      <c r="G2" s="37"/>
    </row>
    <row r="3" spans="1:7">
      <c r="A3" s="38" t="s">
        <v>1</v>
      </c>
      <c r="B3" s="112" t="s">
        <v>2</v>
      </c>
      <c r="C3" s="112"/>
      <c r="D3" s="112"/>
      <c r="E3" s="122" t="s">
        <v>184</v>
      </c>
      <c r="F3" s="122"/>
      <c r="G3" s="122"/>
    </row>
    <row r="4" spans="1:7">
      <c r="A4" s="38" t="s">
        <v>3</v>
      </c>
      <c r="B4" s="112" t="s">
        <v>4</v>
      </c>
      <c r="C4" s="112"/>
      <c r="D4" s="112"/>
      <c r="E4" s="112"/>
      <c r="F4" s="112"/>
      <c r="G4" s="39"/>
    </row>
    <row r="5" spans="1:7">
      <c r="A5" s="38" t="s">
        <v>5</v>
      </c>
      <c r="B5" s="112"/>
      <c r="C5" s="112"/>
      <c r="D5" s="112"/>
      <c r="E5" s="112"/>
      <c r="F5" s="113"/>
      <c r="G5" s="113"/>
    </row>
    <row r="6" spans="1:7" ht="15" thickBot="1">
      <c r="A6" s="114"/>
      <c r="B6" s="114"/>
      <c r="C6" s="114"/>
      <c r="D6" s="114"/>
      <c r="E6" s="114"/>
      <c r="F6" s="114"/>
      <c r="G6" s="114"/>
    </row>
    <row r="7" spans="1:7">
      <c r="A7" s="40" t="s">
        <v>183</v>
      </c>
      <c r="B7" s="40" t="s">
        <v>6</v>
      </c>
      <c r="C7" s="41" t="s">
        <v>7</v>
      </c>
      <c r="D7" s="41" t="s">
        <v>8</v>
      </c>
      <c r="E7" s="42" t="s">
        <v>186</v>
      </c>
      <c r="F7" s="43" t="s">
        <v>10</v>
      </c>
      <c r="G7" s="44" t="s">
        <v>11</v>
      </c>
    </row>
    <row r="8" spans="1:7">
      <c r="A8" s="45" t="s">
        <v>12</v>
      </c>
      <c r="B8" s="115" t="s">
        <v>13</v>
      </c>
      <c r="C8" s="115"/>
      <c r="D8" s="115"/>
      <c r="E8" s="115"/>
      <c r="F8" s="115"/>
      <c r="G8" s="116"/>
    </row>
    <row r="9" spans="1:7">
      <c r="A9" s="46">
        <v>1</v>
      </c>
      <c r="B9" s="117" t="s">
        <v>14</v>
      </c>
      <c r="C9" s="117"/>
      <c r="D9" s="117"/>
      <c r="E9" s="117"/>
      <c r="F9" s="117"/>
      <c r="G9" s="118"/>
    </row>
    <row r="10" spans="1:7" ht="30.6">
      <c r="A10" s="46" t="s">
        <v>15</v>
      </c>
      <c r="B10" s="47" t="s">
        <v>16</v>
      </c>
      <c r="C10" s="48" t="s">
        <v>17</v>
      </c>
      <c r="D10" s="48" t="s">
        <v>18</v>
      </c>
      <c r="E10" s="49"/>
      <c r="F10" s="50"/>
      <c r="G10" s="51"/>
    </row>
    <row r="11" spans="1:7">
      <c r="A11" s="52">
        <v>1214</v>
      </c>
      <c r="B11" s="53" t="s">
        <v>187</v>
      </c>
      <c r="C11" s="54" t="s">
        <v>188</v>
      </c>
      <c r="D11" s="54" t="s">
        <v>189</v>
      </c>
      <c r="E11" s="49">
        <v>1.2</v>
      </c>
      <c r="F11" s="50">
        <v>9.27</v>
      </c>
      <c r="G11" s="51">
        <f>TRUNC(F11*E11,2)</f>
        <v>11.12</v>
      </c>
    </row>
    <row r="12" spans="1:7">
      <c r="A12" s="123" t="s">
        <v>190</v>
      </c>
      <c r="B12" s="124"/>
      <c r="C12" s="124"/>
      <c r="D12" s="124"/>
      <c r="E12" s="124"/>
      <c r="F12" s="124"/>
      <c r="G12" s="55">
        <f>G11</f>
        <v>11.12</v>
      </c>
    </row>
    <row r="13" spans="1:7">
      <c r="A13" s="123" t="s">
        <v>191</v>
      </c>
      <c r="B13" s="124"/>
      <c r="C13" s="124"/>
      <c r="D13" s="124"/>
      <c r="E13" s="124"/>
      <c r="F13" s="124"/>
      <c r="G13" s="55">
        <v>0</v>
      </c>
    </row>
    <row r="14" spans="1:7">
      <c r="A14" s="123" t="s">
        <v>192</v>
      </c>
      <c r="B14" s="124"/>
      <c r="C14" s="124"/>
      <c r="D14" s="124"/>
      <c r="E14" s="124"/>
      <c r="F14" s="124"/>
      <c r="G14" s="56">
        <f>SUM(G12:G13)</f>
        <v>11.12</v>
      </c>
    </row>
    <row r="15" spans="1:7">
      <c r="A15" s="123" t="s">
        <v>193</v>
      </c>
      <c r="B15" s="124"/>
      <c r="C15" s="124"/>
      <c r="D15" s="124"/>
      <c r="E15" s="124"/>
      <c r="F15" s="124"/>
      <c r="G15" s="55">
        <f>G12*116.78%</f>
        <v>12.985935999999999</v>
      </c>
    </row>
    <row r="16" spans="1:7">
      <c r="A16" s="123" t="s">
        <v>194</v>
      </c>
      <c r="B16" s="124"/>
      <c r="C16" s="124"/>
      <c r="D16" s="124"/>
      <c r="E16" s="124"/>
      <c r="F16" s="124"/>
      <c r="G16" s="55">
        <f>(G15+G14)*22.23%</f>
        <v>5.3587495727999999</v>
      </c>
    </row>
    <row r="17" spans="1:7">
      <c r="A17" s="123" t="s">
        <v>195</v>
      </c>
      <c r="B17" s="124"/>
      <c r="C17" s="124"/>
      <c r="D17" s="124"/>
      <c r="E17" s="124"/>
      <c r="F17" s="124"/>
      <c r="G17" s="55">
        <v>0</v>
      </c>
    </row>
    <row r="18" spans="1:7">
      <c r="A18" s="123" t="s">
        <v>196</v>
      </c>
      <c r="B18" s="124"/>
      <c r="C18" s="124"/>
      <c r="D18" s="124"/>
      <c r="E18" s="124"/>
      <c r="F18" s="124"/>
      <c r="G18" s="55">
        <f>SUM(G15:G17)</f>
        <v>18.3446855728</v>
      </c>
    </row>
    <row r="19" spans="1:7">
      <c r="A19" s="123" t="s">
        <v>197</v>
      </c>
      <c r="B19" s="124"/>
      <c r="C19" s="124"/>
      <c r="D19" s="124"/>
      <c r="E19" s="124"/>
      <c r="F19" s="124"/>
      <c r="G19" s="56">
        <f>TRUNC(G14+G18,2)</f>
        <v>29.46</v>
      </c>
    </row>
    <row r="20" spans="1:7">
      <c r="A20" s="123" t="s">
        <v>198</v>
      </c>
      <c r="B20" s="124"/>
      <c r="C20" s="124"/>
      <c r="D20" s="124"/>
      <c r="E20" s="124"/>
      <c r="F20" s="124"/>
      <c r="G20" s="55">
        <v>6.55</v>
      </c>
    </row>
    <row r="21" spans="1:7">
      <c r="A21" s="123" t="s">
        <v>199</v>
      </c>
      <c r="B21" s="124"/>
      <c r="C21" s="124"/>
      <c r="D21" s="124"/>
      <c r="E21" s="124"/>
      <c r="F21" s="124"/>
      <c r="G21" s="56">
        <f>TRUNC(G19*G20,2)</f>
        <v>192.96</v>
      </c>
    </row>
    <row r="22" spans="1:7">
      <c r="A22" s="125"/>
      <c r="B22" s="126"/>
      <c r="C22" s="126"/>
      <c r="D22" s="126"/>
      <c r="E22" s="126"/>
      <c r="F22" s="126"/>
      <c r="G22" s="127"/>
    </row>
    <row r="23" spans="1:7" ht="40.799999999999997">
      <c r="A23" s="46" t="s">
        <v>19</v>
      </c>
      <c r="B23" s="47" t="s">
        <v>20</v>
      </c>
      <c r="C23" s="48" t="s">
        <v>17</v>
      </c>
      <c r="D23" s="48" t="s">
        <v>21</v>
      </c>
      <c r="E23" s="49"/>
      <c r="F23" s="50"/>
      <c r="G23" s="51"/>
    </row>
    <row r="24" spans="1:7" ht="20.399999999999999">
      <c r="A24" s="52" t="s">
        <v>200</v>
      </c>
      <c r="B24" s="53" t="s">
        <v>201</v>
      </c>
      <c r="C24" s="54" t="s">
        <v>17</v>
      </c>
      <c r="D24" s="54" t="s">
        <v>189</v>
      </c>
      <c r="E24" s="49">
        <v>0.25149700000000003</v>
      </c>
      <c r="F24" s="50">
        <v>10.220000000000001</v>
      </c>
      <c r="G24" s="51">
        <f t="shared" ref="G24:G25" si="0">TRUNC(F24*E24,2)</f>
        <v>2.57</v>
      </c>
    </row>
    <row r="25" spans="1:7" ht="20.399999999999999">
      <c r="A25" s="52" t="s">
        <v>202</v>
      </c>
      <c r="B25" s="53" t="s">
        <v>203</v>
      </c>
      <c r="C25" s="54" t="s">
        <v>17</v>
      </c>
      <c r="D25" s="54" t="s">
        <v>189</v>
      </c>
      <c r="E25" s="49">
        <v>1.8</v>
      </c>
      <c r="F25" s="50">
        <v>10.24</v>
      </c>
      <c r="G25" s="51">
        <f t="shared" si="0"/>
        <v>18.43</v>
      </c>
    </row>
    <row r="26" spans="1:7">
      <c r="A26" s="123" t="s">
        <v>190</v>
      </c>
      <c r="B26" s="124"/>
      <c r="C26" s="124"/>
      <c r="D26" s="124"/>
      <c r="E26" s="124"/>
      <c r="F26" s="124"/>
      <c r="G26" s="55">
        <v>11.93</v>
      </c>
    </row>
    <row r="27" spans="1:7">
      <c r="A27" s="123" t="s">
        <v>191</v>
      </c>
      <c r="B27" s="124"/>
      <c r="C27" s="124"/>
      <c r="D27" s="124"/>
      <c r="E27" s="124"/>
      <c r="F27" s="124"/>
      <c r="G27" s="55">
        <v>9.07</v>
      </c>
    </row>
    <row r="28" spans="1:7">
      <c r="A28" s="123" t="s">
        <v>192</v>
      </c>
      <c r="B28" s="124"/>
      <c r="C28" s="124"/>
      <c r="D28" s="124"/>
      <c r="E28" s="124"/>
      <c r="F28" s="124"/>
      <c r="G28" s="56">
        <f>SUM(G26:G27)</f>
        <v>21</v>
      </c>
    </row>
    <row r="29" spans="1:7">
      <c r="A29" s="123" t="s">
        <v>193</v>
      </c>
      <c r="B29" s="124"/>
      <c r="C29" s="124"/>
      <c r="D29" s="124"/>
      <c r="E29" s="124"/>
      <c r="F29" s="124"/>
      <c r="G29" s="55">
        <f>G26*116.78%</f>
        <v>13.931854</v>
      </c>
    </row>
    <row r="30" spans="1:7">
      <c r="A30" s="123" t="s">
        <v>194</v>
      </c>
      <c r="B30" s="124"/>
      <c r="C30" s="124"/>
      <c r="D30" s="124"/>
      <c r="E30" s="124"/>
      <c r="F30" s="124"/>
      <c r="G30" s="55">
        <f>(G29+G28)*22.23%</f>
        <v>7.7653511442000003</v>
      </c>
    </row>
    <row r="31" spans="1:7">
      <c r="A31" s="123" t="s">
        <v>195</v>
      </c>
      <c r="B31" s="124"/>
      <c r="C31" s="124"/>
      <c r="D31" s="124"/>
      <c r="E31" s="124"/>
      <c r="F31" s="124"/>
      <c r="G31" s="55">
        <v>0</v>
      </c>
    </row>
    <row r="32" spans="1:7">
      <c r="A32" s="123" t="s">
        <v>196</v>
      </c>
      <c r="B32" s="124"/>
      <c r="C32" s="124"/>
      <c r="D32" s="124"/>
      <c r="E32" s="124"/>
      <c r="F32" s="124"/>
      <c r="G32" s="55">
        <f>SUM(G29:G31)</f>
        <v>21.697205144199998</v>
      </c>
    </row>
    <row r="33" spans="1:7">
      <c r="A33" s="123" t="s">
        <v>197</v>
      </c>
      <c r="B33" s="124"/>
      <c r="C33" s="124"/>
      <c r="D33" s="124"/>
      <c r="E33" s="124"/>
      <c r="F33" s="124"/>
      <c r="G33" s="56">
        <f>TRUNC(G28+G32,2)</f>
        <v>42.69</v>
      </c>
    </row>
    <row r="34" spans="1:7">
      <c r="A34" s="123" t="s">
        <v>198</v>
      </c>
      <c r="B34" s="124"/>
      <c r="C34" s="124"/>
      <c r="D34" s="124"/>
      <c r="E34" s="124"/>
      <c r="F34" s="124"/>
      <c r="G34" s="55">
        <v>2.63</v>
      </c>
    </row>
    <row r="35" spans="1:7">
      <c r="A35" s="123" t="s">
        <v>199</v>
      </c>
      <c r="B35" s="124"/>
      <c r="C35" s="124"/>
      <c r="D35" s="124"/>
      <c r="E35" s="124"/>
      <c r="F35" s="124"/>
      <c r="G35" s="56">
        <f>TRUNC(G33*G34,2)</f>
        <v>112.27</v>
      </c>
    </row>
    <row r="36" spans="1:7">
      <c r="A36" s="125"/>
      <c r="B36" s="126"/>
      <c r="C36" s="126"/>
      <c r="D36" s="126"/>
      <c r="E36" s="126"/>
      <c r="F36" s="126"/>
      <c r="G36" s="127"/>
    </row>
    <row r="37" spans="1:7" ht="30.6">
      <c r="A37" s="46" t="s">
        <v>22</v>
      </c>
      <c r="B37" s="47" t="s">
        <v>23</v>
      </c>
      <c r="C37" s="48" t="s">
        <v>17</v>
      </c>
      <c r="D37" s="48" t="s">
        <v>21</v>
      </c>
      <c r="E37" s="49"/>
      <c r="F37" s="50"/>
      <c r="G37" s="51"/>
    </row>
    <row r="38" spans="1:7" ht="20.399999999999999">
      <c r="A38" s="52" t="s">
        <v>200</v>
      </c>
      <c r="B38" s="53" t="s">
        <v>201</v>
      </c>
      <c r="C38" s="54" t="s">
        <v>17</v>
      </c>
      <c r="D38" s="54" t="s">
        <v>189</v>
      </c>
      <c r="E38" s="49">
        <v>1.1117999999999999</v>
      </c>
      <c r="F38" s="50">
        <v>10.220000000000001</v>
      </c>
      <c r="G38" s="51">
        <f t="shared" ref="G38:G39" si="1">TRUNC(F38*E38,2)</f>
        <v>11.36</v>
      </c>
    </row>
    <row r="39" spans="1:7" ht="20.399999999999999">
      <c r="A39" s="52" t="s">
        <v>202</v>
      </c>
      <c r="B39" s="53" t="s">
        <v>203</v>
      </c>
      <c r="C39" s="54" t="s">
        <v>17</v>
      </c>
      <c r="D39" s="54" t="s">
        <v>189</v>
      </c>
      <c r="E39" s="49">
        <v>9.0359999999999996</v>
      </c>
      <c r="F39" s="50">
        <v>10.24</v>
      </c>
      <c r="G39" s="51">
        <f t="shared" si="1"/>
        <v>92.52</v>
      </c>
    </row>
    <row r="40" spans="1:7">
      <c r="A40" s="123" t="s">
        <v>190</v>
      </c>
      <c r="B40" s="124"/>
      <c r="C40" s="124"/>
      <c r="D40" s="124"/>
      <c r="E40" s="124"/>
      <c r="F40" s="124"/>
      <c r="G40" s="55">
        <v>58.87</v>
      </c>
    </row>
    <row r="41" spans="1:7">
      <c r="A41" s="123" t="s">
        <v>191</v>
      </c>
      <c r="B41" s="124"/>
      <c r="C41" s="124"/>
      <c r="D41" s="124"/>
      <c r="E41" s="124"/>
      <c r="F41" s="124"/>
      <c r="G41" s="55">
        <v>45.01</v>
      </c>
    </row>
    <row r="42" spans="1:7">
      <c r="A42" s="123" t="s">
        <v>192</v>
      </c>
      <c r="B42" s="124"/>
      <c r="C42" s="124"/>
      <c r="D42" s="124"/>
      <c r="E42" s="124"/>
      <c r="F42" s="124"/>
      <c r="G42" s="56">
        <f>SUM(G40:G41)</f>
        <v>103.88</v>
      </c>
    </row>
    <row r="43" spans="1:7">
      <c r="A43" s="123" t="s">
        <v>193</v>
      </c>
      <c r="B43" s="124"/>
      <c r="C43" s="124"/>
      <c r="D43" s="124"/>
      <c r="E43" s="124"/>
      <c r="F43" s="124"/>
      <c r="G43" s="55">
        <f>G40*116.78%</f>
        <v>68.748385999999996</v>
      </c>
    </row>
    <row r="44" spans="1:7">
      <c r="A44" s="123" t="s">
        <v>194</v>
      </c>
      <c r="B44" s="124"/>
      <c r="C44" s="124"/>
      <c r="D44" s="124"/>
      <c r="E44" s="124"/>
      <c r="F44" s="124"/>
      <c r="G44" s="55">
        <f>(G43+G42)*22.23%</f>
        <v>38.375290207799992</v>
      </c>
    </row>
    <row r="45" spans="1:7">
      <c r="A45" s="123" t="s">
        <v>195</v>
      </c>
      <c r="B45" s="124"/>
      <c r="C45" s="124"/>
      <c r="D45" s="124"/>
      <c r="E45" s="124"/>
      <c r="F45" s="124"/>
      <c r="G45" s="55">
        <v>0</v>
      </c>
    </row>
    <row r="46" spans="1:7">
      <c r="A46" s="123" t="s">
        <v>196</v>
      </c>
      <c r="B46" s="124"/>
      <c r="C46" s="124"/>
      <c r="D46" s="124"/>
      <c r="E46" s="124"/>
      <c r="F46" s="124"/>
      <c r="G46" s="55">
        <f>SUM(G43:G45)</f>
        <v>107.12367620779999</v>
      </c>
    </row>
    <row r="47" spans="1:7">
      <c r="A47" s="123" t="s">
        <v>197</v>
      </c>
      <c r="B47" s="124"/>
      <c r="C47" s="124"/>
      <c r="D47" s="124"/>
      <c r="E47" s="124"/>
      <c r="F47" s="124"/>
      <c r="G47" s="56">
        <f>TRUNC(G42+G46,2)</f>
        <v>211</v>
      </c>
    </row>
    <row r="48" spans="1:7">
      <c r="A48" s="123" t="s">
        <v>198</v>
      </c>
      <c r="B48" s="124"/>
      <c r="C48" s="124"/>
      <c r="D48" s="124"/>
      <c r="E48" s="124"/>
      <c r="F48" s="124"/>
      <c r="G48" s="55">
        <v>4.25</v>
      </c>
    </row>
    <row r="49" spans="1:7">
      <c r="A49" s="123" t="s">
        <v>199</v>
      </c>
      <c r="B49" s="124"/>
      <c r="C49" s="124"/>
      <c r="D49" s="124"/>
      <c r="E49" s="124"/>
      <c r="F49" s="124"/>
      <c r="G49" s="56">
        <f>TRUNC(G47*G48,2)</f>
        <v>896.75</v>
      </c>
    </row>
    <row r="50" spans="1:7">
      <c r="A50" s="125"/>
      <c r="B50" s="126"/>
      <c r="C50" s="126"/>
      <c r="D50" s="126"/>
      <c r="E50" s="126"/>
      <c r="F50" s="126"/>
      <c r="G50" s="127"/>
    </row>
    <row r="51" spans="1:7" ht="30.6">
      <c r="A51" s="46" t="s">
        <v>24</v>
      </c>
      <c r="B51" s="47" t="s">
        <v>25</v>
      </c>
      <c r="C51" s="48" t="s">
        <v>17</v>
      </c>
      <c r="D51" s="48" t="s">
        <v>18</v>
      </c>
      <c r="E51" s="49"/>
      <c r="F51" s="50"/>
      <c r="G51" s="51"/>
    </row>
    <row r="52" spans="1:7" ht="20.399999999999999">
      <c r="A52" s="52" t="s">
        <v>204</v>
      </c>
      <c r="B52" s="53" t="s">
        <v>205</v>
      </c>
      <c r="C52" s="54" t="s">
        <v>17</v>
      </c>
      <c r="D52" s="54" t="s">
        <v>189</v>
      </c>
      <c r="E52" s="49">
        <v>0.25530000000000003</v>
      </c>
      <c r="F52" s="50">
        <v>10.9</v>
      </c>
      <c r="G52" s="51">
        <f t="shared" ref="G52:G53" si="2">TRUNC(F52*E52,2)</f>
        <v>2.78</v>
      </c>
    </row>
    <row r="53" spans="1:7" ht="20.399999999999999">
      <c r="A53" s="52" t="s">
        <v>202</v>
      </c>
      <c r="B53" s="53" t="s">
        <v>203</v>
      </c>
      <c r="C53" s="54" t="s">
        <v>17</v>
      </c>
      <c r="D53" s="54" t="s">
        <v>189</v>
      </c>
      <c r="E53" s="49">
        <v>0.58120000000000005</v>
      </c>
      <c r="F53" s="50">
        <v>10.24</v>
      </c>
      <c r="G53" s="51">
        <f t="shared" si="2"/>
        <v>5.95</v>
      </c>
    </row>
    <row r="54" spans="1:7">
      <c r="A54" s="123" t="s">
        <v>190</v>
      </c>
      <c r="B54" s="124"/>
      <c r="C54" s="124"/>
      <c r="D54" s="124"/>
      <c r="E54" s="124"/>
      <c r="F54" s="124"/>
      <c r="G54" s="55">
        <v>4.91</v>
      </c>
    </row>
    <row r="55" spans="1:7">
      <c r="A55" s="123" t="s">
        <v>191</v>
      </c>
      <c r="B55" s="124"/>
      <c r="C55" s="124"/>
      <c r="D55" s="124"/>
      <c r="E55" s="124"/>
      <c r="F55" s="124"/>
      <c r="G55" s="55">
        <v>3.82</v>
      </c>
    </row>
    <row r="56" spans="1:7">
      <c r="A56" s="123" t="s">
        <v>192</v>
      </c>
      <c r="B56" s="124"/>
      <c r="C56" s="124"/>
      <c r="D56" s="124"/>
      <c r="E56" s="124"/>
      <c r="F56" s="124"/>
      <c r="G56" s="56">
        <f>SUM(G54:G55)</f>
        <v>8.73</v>
      </c>
    </row>
    <row r="57" spans="1:7">
      <c r="A57" s="123" t="s">
        <v>193</v>
      </c>
      <c r="B57" s="124"/>
      <c r="C57" s="124"/>
      <c r="D57" s="124"/>
      <c r="E57" s="124"/>
      <c r="F57" s="124"/>
      <c r="G57" s="55">
        <f>G54*116.78%</f>
        <v>5.7338979999999999</v>
      </c>
    </row>
    <row r="58" spans="1:7">
      <c r="A58" s="123" t="s">
        <v>194</v>
      </c>
      <c r="B58" s="124"/>
      <c r="C58" s="124"/>
      <c r="D58" s="124"/>
      <c r="E58" s="124"/>
      <c r="F58" s="124"/>
      <c r="G58" s="55">
        <f>(G57+G56)*22.23%</f>
        <v>3.2153245254000002</v>
      </c>
    </row>
    <row r="59" spans="1:7">
      <c r="A59" s="123" t="s">
        <v>195</v>
      </c>
      <c r="B59" s="124"/>
      <c r="C59" s="124"/>
      <c r="D59" s="124"/>
      <c r="E59" s="124"/>
      <c r="F59" s="124"/>
      <c r="G59" s="55">
        <v>0</v>
      </c>
    </row>
    <row r="60" spans="1:7">
      <c r="A60" s="123" t="s">
        <v>196</v>
      </c>
      <c r="B60" s="124"/>
      <c r="C60" s="124"/>
      <c r="D60" s="124"/>
      <c r="E60" s="124"/>
      <c r="F60" s="124"/>
      <c r="G60" s="55">
        <f>SUM(G57:G59)</f>
        <v>8.9492225253999997</v>
      </c>
    </row>
    <row r="61" spans="1:7">
      <c r="A61" s="123" t="s">
        <v>197</v>
      </c>
      <c r="B61" s="124"/>
      <c r="C61" s="124"/>
      <c r="D61" s="124"/>
      <c r="E61" s="124"/>
      <c r="F61" s="124"/>
      <c r="G61" s="56">
        <f>TRUNC(G56+G60,2)</f>
        <v>17.670000000000002</v>
      </c>
    </row>
    <row r="62" spans="1:7">
      <c r="A62" s="123" t="s">
        <v>198</v>
      </c>
      <c r="B62" s="124"/>
      <c r="C62" s="124"/>
      <c r="D62" s="124"/>
      <c r="E62" s="124"/>
      <c r="F62" s="124"/>
      <c r="G62" s="55">
        <v>76.37</v>
      </c>
    </row>
    <row r="63" spans="1:7">
      <c r="A63" s="123" t="s">
        <v>199</v>
      </c>
      <c r="B63" s="124"/>
      <c r="C63" s="124"/>
      <c r="D63" s="124"/>
      <c r="E63" s="124"/>
      <c r="F63" s="124"/>
      <c r="G63" s="56">
        <f>TRUNC(G61*G62,2)</f>
        <v>1349.45</v>
      </c>
    </row>
    <row r="64" spans="1:7">
      <c r="A64" s="125"/>
      <c r="B64" s="126"/>
      <c r="C64" s="126"/>
      <c r="D64" s="126"/>
      <c r="E64" s="126"/>
      <c r="F64" s="126"/>
      <c r="G64" s="127"/>
    </row>
    <row r="65" spans="1:7" ht="30.6">
      <c r="A65" s="46" t="s">
        <v>26</v>
      </c>
      <c r="B65" s="47" t="s">
        <v>27</v>
      </c>
      <c r="C65" s="48" t="s">
        <v>17</v>
      </c>
      <c r="D65" s="48" t="s">
        <v>18</v>
      </c>
      <c r="E65" s="49"/>
      <c r="F65" s="50"/>
      <c r="G65" s="51"/>
    </row>
    <row r="66" spans="1:7" ht="20.399999999999999">
      <c r="A66" s="52" t="s">
        <v>200</v>
      </c>
      <c r="B66" s="53" t="s">
        <v>201</v>
      </c>
      <c r="C66" s="54" t="s">
        <v>17</v>
      </c>
      <c r="D66" s="54" t="s">
        <v>189</v>
      </c>
      <c r="E66" s="49">
        <v>0.13150000000000001</v>
      </c>
      <c r="F66" s="50">
        <v>10.220000000000001</v>
      </c>
      <c r="G66" s="51">
        <f t="shared" ref="G66:G67" si="3">TRUNC(F66*E66,2)</f>
        <v>1.34</v>
      </c>
    </row>
    <row r="67" spans="1:7" ht="20.399999999999999">
      <c r="A67" s="52" t="s">
        <v>202</v>
      </c>
      <c r="B67" s="53" t="s">
        <v>203</v>
      </c>
      <c r="C67" s="54" t="s">
        <v>17</v>
      </c>
      <c r="D67" s="54" t="s">
        <v>189</v>
      </c>
      <c r="E67" s="49">
        <v>0.19157550000000001</v>
      </c>
      <c r="F67" s="50">
        <v>10.24</v>
      </c>
      <c r="G67" s="51">
        <f t="shared" si="3"/>
        <v>1.96</v>
      </c>
    </row>
    <row r="68" spans="1:7">
      <c r="A68" s="123" t="s">
        <v>190</v>
      </c>
      <c r="B68" s="124"/>
      <c r="C68" s="124"/>
      <c r="D68" s="124"/>
      <c r="E68" s="124"/>
      <c r="F68" s="124"/>
      <c r="G68" s="55">
        <v>1.99</v>
      </c>
    </row>
    <row r="69" spans="1:7">
      <c r="A69" s="123" t="s">
        <v>191</v>
      </c>
      <c r="B69" s="124"/>
      <c r="C69" s="124"/>
      <c r="D69" s="124"/>
      <c r="E69" s="124"/>
      <c r="F69" s="124"/>
      <c r="G69" s="55">
        <v>1.31</v>
      </c>
    </row>
    <row r="70" spans="1:7">
      <c r="A70" s="123" t="s">
        <v>192</v>
      </c>
      <c r="B70" s="124"/>
      <c r="C70" s="124"/>
      <c r="D70" s="124"/>
      <c r="E70" s="124"/>
      <c r="F70" s="124"/>
      <c r="G70" s="56">
        <f>SUM(G68:G69)</f>
        <v>3.3</v>
      </c>
    </row>
    <row r="71" spans="1:7">
      <c r="A71" s="123" t="s">
        <v>193</v>
      </c>
      <c r="B71" s="124"/>
      <c r="C71" s="124"/>
      <c r="D71" s="124"/>
      <c r="E71" s="124"/>
      <c r="F71" s="124"/>
      <c r="G71" s="55">
        <f>G68*116.78%</f>
        <v>2.323922</v>
      </c>
    </row>
    <row r="72" spans="1:7">
      <c r="A72" s="123" t="s">
        <v>194</v>
      </c>
      <c r="B72" s="124"/>
      <c r="C72" s="124"/>
      <c r="D72" s="124"/>
      <c r="E72" s="124"/>
      <c r="F72" s="124"/>
      <c r="G72" s="55">
        <f>(G71+G70)*22.23%</f>
        <v>1.2501978606000002</v>
      </c>
    </row>
    <row r="73" spans="1:7">
      <c r="A73" s="123" t="s">
        <v>195</v>
      </c>
      <c r="B73" s="124"/>
      <c r="C73" s="124"/>
      <c r="D73" s="124"/>
      <c r="E73" s="124"/>
      <c r="F73" s="124"/>
      <c r="G73" s="55">
        <v>0</v>
      </c>
    </row>
    <row r="74" spans="1:7">
      <c r="A74" s="123" t="s">
        <v>196</v>
      </c>
      <c r="B74" s="124"/>
      <c r="C74" s="124"/>
      <c r="D74" s="124"/>
      <c r="E74" s="124"/>
      <c r="F74" s="124"/>
      <c r="G74" s="55">
        <f>SUM(G71:G73)</f>
        <v>3.5741198606000002</v>
      </c>
    </row>
    <row r="75" spans="1:7">
      <c r="A75" s="123" t="s">
        <v>197</v>
      </c>
      <c r="B75" s="124"/>
      <c r="C75" s="124"/>
      <c r="D75" s="124"/>
      <c r="E75" s="124"/>
      <c r="F75" s="124"/>
      <c r="G75" s="56">
        <f>TRUNC(G70+G74,2)</f>
        <v>6.87</v>
      </c>
    </row>
    <row r="76" spans="1:7">
      <c r="A76" s="123" t="s">
        <v>198</v>
      </c>
      <c r="B76" s="124"/>
      <c r="C76" s="124"/>
      <c r="D76" s="124"/>
      <c r="E76" s="124"/>
      <c r="F76" s="124"/>
      <c r="G76" s="55">
        <v>4.83</v>
      </c>
    </row>
    <row r="77" spans="1:7">
      <c r="A77" s="123" t="s">
        <v>199</v>
      </c>
      <c r="B77" s="124"/>
      <c r="C77" s="124"/>
      <c r="D77" s="124"/>
      <c r="E77" s="124"/>
      <c r="F77" s="124"/>
      <c r="G77" s="56">
        <f>TRUNC(G75*G76,2)</f>
        <v>33.18</v>
      </c>
    </row>
    <row r="78" spans="1:7">
      <c r="A78" s="125"/>
      <c r="B78" s="126"/>
      <c r="C78" s="126"/>
      <c r="D78" s="126"/>
      <c r="E78" s="126"/>
      <c r="F78" s="126"/>
      <c r="G78" s="127"/>
    </row>
    <row r="79" spans="1:7" ht="30.6">
      <c r="A79" s="46" t="s">
        <v>28</v>
      </c>
      <c r="B79" s="47" t="s">
        <v>29</v>
      </c>
      <c r="C79" s="48" t="s">
        <v>17</v>
      </c>
      <c r="D79" s="48" t="s">
        <v>18</v>
      </c>
      <c r="E79" s="49"/>
      <c r="F79" s="50"/>
      <c r="G79" s="51"/>
    </row>
    <row r="80" spans="1:7" ht="30.6">
      <c r="A80" s="52">
        <v>42013</v>
      </c>
      <c r="B80" s="53" t="s">
        <v>206</v>
      </c>
      <c r="C80" s="54" t="s">
        <v>45</v>
      </c>
      <c r="D80" s="54" t="s">
        <v>207</v>
      </c>
      <c r="E80" s="49">
        <v>9.8400000000000001E-2</v>
      </c>
      <c r="F80" s="50">
        <v>5.4</v>
      </c>
      <c r="G80" s="51">
        <f t="shared" ref="G80:G82" si="4">TRUNC(F80*E80,2)</f>
        <v>0.53</v>
      </c>
    </row>
    <row r="81" spans="1:7" ht="20.399999999999999">
      <c r="A81" s="52" t="s">
        <v>200</v>
      </c>
      <c r="B81" s="53" t="s">
        <v>201</v>
      </c>
      <c r="C81" s="54" t="s">
        <v>17</v>
      </c>
      <c r="D81" s="54" t="s">
        <v>189</v>
      </c>
      <c r="E81" s="49">
        <v>0.26</v>
      </c>
      <c r="F81" s="50">
        <v>10.220000000000001</v>
      </c>
      <c r="G81" s="51">
        <f t="shared" si="4"/>
        <v>2.65</v>
      </c>
    </row>
    <row r="82" spans="1:7" ht="20.399999999999999">
      <c r="A82" s="52" t="s">
        <v>202</v>
      </c>
      <c r="B82" s="53" t="s">
        <v>203</v>
      </c>
      <c r="C82" s="54" t="s">
        <v>17</v>
      </c>
      <c r="D82" s="54" t="s">
        <v>189</v>
      </c>
      <c r="E82" s="49">
        <v>0.66221099999999999</v>
      </c>
      <c r="F82" s="50">
        <v>10.24</v>
      </c>
      <c r="G82" s="51">
        <f t="shared" si="4"/>
        <v>6.78</v>
      </c>
    </row>
    <row r="83" spans="1:7">
      <c r="A83" s="123" t="s">
        <v>190</v>
      </c>
      <c r="B83" s="124"/>
      <c r="C83" s="124"/>
      <c r="D83" s="124"/>
      <c r="E83" s="124"/>
      <c r="F83" s="124"/>
      <c r="G83" s="55">
        <v>5.53</v>
      </c>
    </row>
    <row r="84" spans="1:7">
      <c r="A84" s="123" t="s">
        <v>191</v>
      </c>
      <c r="B84" s="124"/>
      <c r="C84" s="124"/>
      <c r="D84" s="124"/>
      <c r="E84" s="124"/>
      <c r="F84" s="124"/>
      <c r="G84" s="55">
        <v>4.43</v>
      </c>
    </row>
    <row r="85" spans="1:7">
      <c r="A85" s="123" t="s">
        <v>192</v>
      </c>
      <c r="B85" s="124"/>
      <c r="C85" s="124"/>
      <c r="D85" s="124"/>
      <c r="E85" s="124"/>
      <c r="F85" s="124"/>
      <c r="G85" s="56">
        <f>SUM(G83:G84)</f>
        <v>9.9600000000000009</v>
      </c>
    </row>
    <row r="86" spans="1:7">
      <c r="A86" s="123" t="s">
        <v>193</v>
      </c>
      <c r="B86" s="124"/>
      <c r="C86" s="124"/>
      <c r="D86" s="124"/>
      <c r="E86" s="124"/>
      <c r="F86" s="124"/>
      <c r="G86" s="55">
        <f>G83*116.78%</f>
        <v>6.4579339999999998</v>
      </c>
    </row>
    <row r="87" spans="1:7">
      <c r="A87" s="123" t="s">
        <v>194</v>
      </c>
      <c r="B87" s="124"/>
      <c r="C87" s="124"/>
      <c r="D87" s="124"/>
      <c r="E87" s="124"/>
      <c r="F87" s="124"/>
      <c r="G87" s="55">
        <f>(G86+G85)*22.23%</f>
        <v>3.6497067282000004</v>
      </c>
    </row>
    <row r="88" spans="1:7">
      <c r="A88" s="123" t="s">
        <v>195</v>
      </c>
      <c r="B88" s="124"/>
      <c r="C88" s="124"/>
      <c r="D88" s="124"/>
      <c r="E88" s="124"/>
      <c r="F88" s="124"/>
      <c r="G88" s="55">
        <v>0</v>
      </c>
    </row>
    <row r="89" spans="1:7">
      <c r="A89" s="123" t="s">
        <v>196</v>
      </c>
      <c r="B89" s="124"/>
      <c r="C89" s="124"/>
      <c r="D89" s="124"/>
      <c r="E89" s="124"/>
      <c r="F89" s="124"/>
      <c r="G89" s="55">
        <f>SUM(G86:G88)</f>
        <v>10.1076407282</v>
      </c>
    </row>
    <row r="90" spans="1:7">
      <c r="A90" s="123" t="s">
        <v>197</v>
      </c>
      <c r="B90" s="124"/>
      <c r="C90" s="124"/>
      <c r="D90" s="124"/>
      <c r="E90" s="124"/>
      <c r="F90" s="124"/>
      <c r="G90" s="56">
        <f>TRUNC(G85+G89,2)</f>
        <v>20.059999999999999</v>
      </c>
    </row>
    <row r="91" spans="1:7">
      <c r="A91" s="123" t="s">
        <v>198</v>
      </c>
      <c r="B91" s="124"/>
      <c r="C91" s="124"/>
      <c r="D91" s="124"/>
      <c r="E91" s="124"/>
      <c r="F91" s="124"/>
      <c r="G91" s="55">
        <v>13.11</v>
      </c>
    </row>
    <row r="92" spans="1:7">
      <c r="A92" s="123" t="s">
        <v>199</v>
      </c>
      <c r="B92" s="124"/>
      <c r="C92" s="124"/>
      <c r="D92" s="124"/>
      <c r="E92" s="124"/>
      <c r="F92" s="124"/>
      <c r="G92" s="56">
        <f>TRUNC(G90*G91,2)</f>
        <v>262.98</v>
      </c>
    </row>
    <row r="93" spans="1:7">
      <c r="A93" s="125"/>
      <c r="B93" s="126"/>
      <c r="C93" s="126"/>
      <c r="D93" s="126"/>
      <c r="E93" s="126"/>
      <c r="F93" s="126"/>
      <c r="G93" s="127"/>
    </row>
    <row r="94" spans="1:7" ht="30.6">
      <c r="A94" s="46" t="s">
        <v>30</v>
      </c>
      <c r="B94" s="47" t="s">
        <v>31</v>
      </c>
      <c r="C94" s="48" t="s">
        <v>17</v>
      </c>
      <c r="D94" s="48" t="s">
        <v>32</v>
      </c>
      <c r="E94" s="49"/>
      <c r="F94" s="50"/>
      <c r="G94" s="51"/>
    </row>
    <row r="95" spans="1:7" ht="20.399999999999999">
      <c r="A95" s="52" t="s">
        <v>208</v>
      </c>
      <c r="B95" s="53" t="s">
        <v>209</v>
      </c>
      <c r="C95" s="54" t="s">
        <v>17</v>
      </c>
      <c r="D95" s="54" t="s">
        <v>189</v>
      </c>
      <c r="E95" s="49">
        <v>0.128</v>
      </c>
      <c r="F95" s="50">
        <v>12.23</v>
      </c>
      <c r="G95" s="51">
        <f t="shared" ref="G95:G96" si="5">TRUNC(F95*E95,2)</f>
        <v>1.56</v>
      </c>
    </row>
    <row r="96" spans="1:7" ht="20.399999999999999">
      <c r="A96" s="52" t="s">
        <v>202</v>
      </c>
      <c r="B96" s="53" t="s">
        <v>203</v>
      </c>
      <c r="C96" s="54" t="s">
        <v>17</v>
      </c>
      <c r="D96" s="54" t="s">
        <v>189</v>
      </c>
      <c r="E96" s="49">
        <v>0.16483999999999999</v>
      </c>
      <c r="F96" s="50">
        <v>10.24</v>
      </c>
      <c r="G96" s="51">
        <f t="shared" si="5"/>
        <v>1.68</v>
      </c>
    </row>
    <row r="97" spans="1:7">
      <c r="A97" s="123" t="s">
        <v>190</v>
      </c>
      <c r="B97" s="124"/>
      <c r="C97" s="124"/>
      <c r="D97" s="124"/>
      <c r="E97" s="124"/>
      <c r="F97" s="124"/>
      <c r="G97" s="55">
        <v>1.91</v>
      </c>
    </row>
    <row r="98" spans="1:7">
      <c r="A98" s="123" t="s">
        <v>191</v>
      </c>
      <c r="B98" s="124"/>
      <c r="C98" s="124"/>
      <c r="D98" s="124"/>
      <c r="E98" s="124"/>
      <c r="F98" s="124"/>
      <c r="G98" s="55">
        <v>1.33</v>
      </c>
    </row>
    <row r="99" spans="1:7">
      <c r="A99" s="123" t="s">
        <v>192</v>
      </c>
      <c r="B99" s="124"/>
      <c r="C99" s="124"/>
      <c r="D99" s="124"/>
      <c r="E99" s="124"/>
      <c r="F99" s="124"/>
      <c r="G99" s="56">
        <f>SUM(G97:G98)</f>
        <v>3.24</v>
      </c>
    </row>
    <row r="100" spans="1:7">
      <c r="A100" s="123" t="s">
        <v>193</v>
      </c>
      <c r="B100" s="124"/>
      <c r="C100" s="124"/>
      <c r="D100" s="124"/>
      <c r="E100" s="124"/>
      <c r="F100" s="124"/>
      <c r="G100" s="55">
        <f>G97*116.78%</f>
        <v>2.2304979999999999</v>
      </c>
    </row>
    <row r="101" spans="1:7">
      <c r="A101" s="123" t="s">
        <v>194</v>
      </c>
      <c r="B101" s="124"/>
      <c r="C101" s="124"/>
      <c r="D101" s="124"/>
      <c r="E101" s="124"/>
      <c r="F101" s="124"/>
      <c r="G101" s="55">
        <f>(G100+G99)*22.23%</f>
        <v>1.2160917054</v>
      </c>
    </row>
    <row r="102" spans="1:7">
      <c r="A102" s="123" t="s">
        <v>195</v>
      </c>
      <c r="B102" s="124"/>
      <c r="C102" s="124"/>
      <c r="D102" s="124"/>
      <c r="E102" s="124"/>
      <c r="F102" s="124"/>
      <c r="G102" s="55">
        <v>0</v>
      </c>
    </row>
    <row r="103" spans="1:7">
      <c r="A103" s="123" t="s">
        <v>196</v>
      </c>
      <c r="B103" s="124"/>
      <c r="C103" s="124"/>
      <c r="D103" s="124"/>
      <c r="E103" s="124"/>
      <c r="F103" s="124"/>
      <c r="G103" s="55">
        <f>SUM(G100:G102)</f>
        <v>3.4465897054000001</v>
      </c>
    </row>
    <row r="104" spans="1:7">
      <c r="A104" s="123" t="s">
        <v>197</v>
      </c>
      <c r="B104" s="124"/>
      <c r="C104" s="124"/>
      <c r="D104" s="124"/>
      <c r="E104" s="124"/>
      <c r="F104" s="124"/>
      <c r="G104" s="56">
        <f>TRUNC(G99+G103,2)</f>
        <v>6.68</v>
      </c>
    </row>
    <row r="105" spans="1:7">
      <c r="A105" s="123" t="s">
        <v>198</v>
      </c>
      <c r="B105" s="124"/>
      <c r="C105" s="124"/>
      <c r="D105" s="124"/>
      <c r="E105" s="124"/>
      <c r="F105" s="124"/>
      <c r="G105" s="55">
        <v>15</v>
      </c>
    </row>
    <row r="106" spans="1:7">
      <c r="A106" s="123" t="s">
        <v>199</v>
      </c>
      <c r="B106" s="124"/>
      <c r="C106" s="124"/>
      <c r="D106" s="124"/>
      <c r="E106" s="124"/>
      <c r="F106" s="124"/>
      <c r="G106" s="56">
        <f>TRUNC(G104*G105,2)</f>
        <v>100.2</v>
      </c>
    </row>
    <row r="107" spans="1:7">
      <c r="A107" s="125"/>
      <c r="B107" s="126"/>
      <c r="C107" s="126"/>
      <c r="D107" s="126"/>
      <c r="E107" s="126"/>
      <c r="F107" s="126"/>
      <c r="G107" s="127"/>
    </row>
    <row r="108" spans="1:7">
      <c r="A108" s="46">
        <v>2</v>
      </c>
      <c r="B108" s="117" t="s">
        <v>33</v>
      </c>
      <c r="C108" s="117"/>
      <c r="D108" s="117"/>
      <c r="E108" s="117"/>
      <c r="F108" s="117"/>
      <c r="G108" s="118"/>
    </row>
    <row r="109" spans="1:7" ht="51">
      <c r="A109" s="46" t="s">
        <v>34</v>
      </c>
      <c r="B109" s="47" t="s">
        <v>35</v>
      </c>
      <c r="C109" s="48" t="s">
        <v>17</v>
      </c>
      <c r="D109" s="48" t="s">
        <v>18</v>
      </c>
      <c r="E109" s="49"/>
      <c r="F109" s="50"/>
      <c r="G109" s="51"/>
    </row>
    <row r="110" spans="1:7" ht="20.399999999999999">
      <c r="A110" s="52">
        <v>1379</v>
      </c>
      <c r="B110" s="53" t="s">
        <v>210</v>
      </c>
      <c r="C110" s="54" t="s">
        <v>45</v>
      </c>
      <c r="D110" s="54" t="s">
        <v>207</v>
      </c>
      <c r="E110" s="57">
        <v>8</v>
      </c>
      <c r="F110" s="50">
        <v>0.3</v>
      </c>
      <c r="G110" s="51">
        <f t="shared" ref="G110:G116" si="6">TRUNC(F110*E110,2)</f>
        <v>2.4</v>
      </c>
    </row>
    <row r="111" spans="1:7" ht="30.6">
      <c r="A111" s="52">
        <v>3671</v>
      </c>
      <c r="B111" s="53" t="s">
        <v>211</v>
      </c>
      <c r="C111" s="54" t="s">
        <v>45</v>
      </c>
      <c r="D111" s="54" t="s">
        <v>82</v>
      </c>
      <c r="E111" s="57">
        <v>2</v>
      </c>
      <c r="F111" s="50">
        <v>0.73</v>
      </c>
      <c r="G111" s="51">
        <f t="shared" si="6"/>
        <v>1.46</v>
      </c>
    </row>
    <row r="112" spans="1:7" ht="40.799999999999997">
      <c r="A112" s="52">
        <v>4824</v>
      </c>
      <c r="B112" s="53" t="s">
        <v>212</v>
      </c>
      <c r="C112" s="54" t="s">
        <v>45</v>
      </c>
      <c r="D112" s="54" t="s">
        <v>207</v>
      </c>
      <c r="E112" s="57">
        <v>14</v>
      </c>
      <c r="F112" s="50">
        <v>0.38</v>
      </c>
      <c r="G112" s="51">
        <f t="shared" si="6"/>
        <v>5.32</v>
      </c>
    </row>
    <row r="113" spans="1:7" ht="20.399999999999999">
      <c r="A113" s="52">
        <v>7353</v>
      </c>
      <c r="B113" s="53" t="s">
        <v>213</v>
      </c>
      <c r="C113" s="54" t="s">
        <v>45</v>
      </c>
      <c r="D113" s="54" t="s">
        <v>214</v>
      </c>
      <c r="E113" s="58">
        <v>0.21176</v>
      </c>
      <c r="F113" s="50">
        <v>14.61</v>
      </c>
      <c r="G113" s="51">
        <f t="shared" si="6"/>
        <v>3.09</v>
      </c>
    </row>
    <row r="114" spans="1:7" ht="20.399999999999999">
      <c r="A114" s="52" t="s">
        <v>200</v>
      </c>
      <c r="B114" s="53" t="s">
        <v>201</v>
      </c>
      <c r="C114" s="54" t="s">
        <v>17</v>
      </c>
      <c r="D114" s="54" t="s">
        <v>189</v>
      </c>
      <c r="E114" s="58">
        <v>0.51571856000000005</v>
      </c>
      <c r="F114" s="50">
        <v>10.220000000000001</v>
      </c>
      <c r="G114" s="51">
        <f t="shared" si="6"/>
        <v>5.27</v>
      </c>
    </row>
    <row r="115" spans="1:7" ht="20.399999999999999">
      <c r="A115" s="52" t="s">
        <v>202</v>
      </c>
      <c r="B115" s="53" t="s">
        <v>203</v>
      </c>
      <c r="C115" s="54" t="s">
        <v>17</v>
      </c>
      <c r="D115" s="54" t="s">
        <v>189</v>
      </c>
      <c r="E115" s="58">
        <v>2.5</v>
      </c>
      <c r="F115" s="50">
        <v>10.24</v>
      </c>
      <c r="G115" s="51">
        <f t="shared" si="6"/>
        <v>25.6</v>
      </c>
    </row>
    <row r="116" spans="1:7" ht="40.799999999999997">
      <c r="A116" s="52" t="s">
        <v>215</v>
      </c>
      <c r="B116" s="53" t="s">
        <v>216</v>
      </c>
      <c r="C116" s="54" t="s">
        <v>17</v>
      </c>
      <c r="D116" s="54" t="s">
        <v>217</v>
      </c>
      <c r="E116" s="58">
        <v>1.5</v>
      </c>
      <c r="F116" s="50">
        <v>1.59</v>
      </c>
      <c r="G116" s="51">
        <f t="shared" si="6"/>
        <v>2.38</v>
      </c>
    </row>
    <row r="117" spans="1:7">
      <c r="A117" s="123" t="s">
        <v>190</v>
      </c>
      <c r="B117" s="124"/>
      <c r="C117" s="124"/>
      <c r="D117" s="124"/>
      <c r="E117" s="124"/>
      <c r="F117" s="124"/>
      <c r="G117" s="55">
        <v>17.7</v>
      </c>
    </row>
    <row r="118" spans="1:7">
      <c r="A118" s="123" t="s">
        <v>191</v>
      </c>
      <c r="B118" s="124"/>
      <c r="C118" s="124"/>
      <c r="D118" s="124"/>
      <c r="E118" s="124"/>
      <c r="F118" s="124"/>
      <c r="G118" s="55">
        <v>27.82</v>
      </c>
    </row>
    <row r="119" spans="1:7">
      <c r="A119" s="123" t="s">
        <v>192</v>
      </c>
      <c r="B119" s="124"/>
      <c r="C119" s="124"/>
      <c r="D119" s="124"/>
      <c r="E119" s="124"/>
      <c r="F119" s="124"/>
      <c r="G119" s="56">
        <f>SUM(G117:G118)</f>
        <v>45.519999999999996</v>
      </c>
    </row>
    <row r="120" spans="1:7">
      <c r="A120" s="123" t="s">
        <v>193</v>
      </c>
      <c r="B120" s="124"/>
      <c r="C120" s="124"/>
      <c r="D120" s="124"/>
      <c r="E120" s="124"/>
      <c r="F120" s="124"/>
      <c r="G120" s="55">
        <f>G117*116.78%</f>
        <v>20.670059999999999</v>
      </c>
    </row>
    <row r="121" spans="1:7">
      <c r="A121" s="123" t="s">
        <v>194</v>
      </c>
      <c r="B121" s="124"/>
      <c r="C121" s="124"/>
      <c r="D121" s="124"/>
      <c r="E121" s="124"/>
      <c r="F121" s="124"/>
      <c r="G121" s="55">
        <f>(G120+G119)*22.23%</f>
        <v>14.714050337999998</v>
      </c>
    </row>
    <row r="122" spans="1:7">
      <c r="A122" s="123" t="s">
        <v>195</v>
      </c>
      <c r="B122" s="124"/>
      <c r="C122" s="124"/>
      <c r="D122" s="124"/>
      <c r="E122" s="124"/>
      <c r="F122" s="124"/>
      <c r="G122" s="55">
        <v>0</v>
      </c>
    </row>
    <row r="123" spans="1:7">
      <c r="A123" s="123" t="s">
        <v>196</v>
      </c>
      <c r="B123" s="124"/>
      <c r="C123" s="124"/>
      <c r="D123" s="124"/>
      <c r="E123" s="124"/>
      <c r="F123" s="124"/>
      <c r="G123" s="55">
        <f>SUM(G120:G122)</f>
        <v>35.384110337999999</v>
      </c>
    </row>
    <row r="124" spans="1:7">
      <c r="A124" s="123" t="s">
        <v>197</v>
      </c>
      <c r="B124" s="124"/>
      <c r="C124" s="124"/>
      <c r="D124" s="124"/>
      <c r="E124" s="124"/>
      <c r="F124" s="124"/>
      <c r="G124" s="56">
        <f>TRUNC(G119+G123,2)</f>
        <v>80.900000000000006</v>
      </c>
    </row>
    <row r="125" spans="1:7">
      <c r="A125" s="123" t="s">
        <v>198</v>
      </c>
      <c r="B125" s="124"/>
      <c r="C125" s="124"/>
      <c r="D125" s="124"/>
      <c r="E125" s="124"/>
      <c r="F125" s="124"/>
      <c r="G125" s="55">
        <v>54.22</v>
      </c>
    </row>
    <row r="126" spans="1:7">
      <c r="A126" s="123" t="s">
        <v>199</v>
      </c>
      <c r="B126" s="124"/>
      <c r="C126" s="124"/>
      <c r="D126" s="124"/>
      <c r="E126" s="124"/>
      <c r="F126" s="124"/>
      <c r="G126" s="56">
        <f>TRUNC(G124*G125,2)</f>
        <v>4386.3900000000003</v>
      </c>
    </row>
    <row r="127" spans="1:7">
      <c r="A127" s="125"/>
      <c r="B127" s="126"/>
      <c r="C127" s="126"/>
      <c r="D127" s="126"/>
      <c r="E127" s="126"/>
      <c r="F127" s="126"/>
      <c r="G127" s="127"/>
    </row>
    <row r="128" spans="1:7">
      <c r="A128" s="46">
        <v>3</v>
      </c>
      <c r="B128" s="117" t="s">
        <v>36</v>
      </c>
      <c r="C128" s="117"/>
      <c r="D128" s="117"/>
      <c r="E128" s="117"/>
      <c r="F128" s="117"/>
      <c r="G128" s="118"/>
    </row>
    <row r="129" spans="1:7" ht="102">
      <c r="A129" s="46" t="s">
        <v>37</v>
      </c>
      <c r="B129" s="47" t="s">
        <v>38</v>
      </c>
      <c r="C129" s="48" t="s">
        <v>17</v>
      </c>
      <c r="D129" s="48" t="s">
        <v>32</v>
      </c>
      <c r="E129" s="49"/>
      <c r="F129" s="50"/>
      <c r="G129" s="51"/>
    </row>
    <row r="130" spans="1:7" ht="40.799999999999997">
      <c r="A130" s="52" t="s">
        <v>218</v>
      </c>
      <c r="B130" s="53" t="s">
        <v>219</v>
      </c>
      <c r="C130" s="54" t="s">
        <v>17</v>
      </c>
      <c r="D130" s="54" t="s">
        <v>32</v>
      </c>
      <c r="E130" s="49">
        <v>1</v>
      </c>
      <c r="F130" s="50">
        <v>111.98</v>
      </c>
      <c r="G130" s="51">
        <f t="shared" ref="G130:G134" si="7">TRUNC(F130*E130,2)</f>
        <v>111.98</v>
      </c>
    </row>
    <row r="131" spans="1:7" ht="40.799999999999997">
      <c r="A131" s="52" t="s">
        <v>220</v>
      </c>
      <c r="B131" s="53" t="s">
        <v>221</v>
      </c>
      <c r="C131" s="54" t="s">
        <v>17</v>
      </c>
      <c r="D131" s="54" t="s">
        <v>32</v>
      </c>
      <c r="E131" s="49">
        <v>1</v>
      </c>
      <c r="F131" s="50">
        <v>37.81</v>
      </c>
      <c r="G131" s="51">
        <f t="shared" si="7"/>
        <v>37.81</v>
      </c>
    </row>
    <row r="132" spans="1:7" ht="51">
      <c r="A132" s="52" t="s">
        <v>222</v>
      </c>
      <c r="B132" s="53" t="s">
        <v>223</v>
      </c>
      <c r="C132" s="54" t="s">
        <v>17</v>
      </c>
      <c r="D132" s="54" t="s">
        <v>32</v>
      </c>
      <c r="E132" s="49">
        <v>1</v>
      </c>
      <c r="F132" s="50">
        <v>251.85</v>
      </c>
      <c r="G132" s="51">
        <f t="shared" si="7"/>
        <v>251.85</v>
      </c>
    </row>
    <row r="133" spans="1:7" ht="51">
      <c r="A133" s="52" t="s">
        <v>224</v>
      </c>
      <c r="B133" s="53" t="s">
        <v>225</v>
      </c>
      <c r="C133" s="54" t="s">
        <v>17</v>
      </c>
      <c r="D133" s="54" t="s">
        <v>32</v>
      </c>
      <c r="E133" s="49">
        <v>2</v>
      </c>
      <c r="F133" s="50">
        <v>15.41</v>
      </c>
      <c r="G133" s="51">
        <f t="shared" si="7"/>
        <v>30.82</v>
      </c>
    </row>
    <row r="134" spans="1:7" ht="51">
      <c r="A134" s="52" t="s">
        <v>226</v>
      </c>
      <c r="B134" s="53" t="s">
        <v>227</v>
      </c>
      <c r="C134" s="54" t="s">
        <v>17</v>
      </c>
      <c r="D134" s="54" t="s">
        <v>32</v>
      </c>
      <c r="E134" s="49">
        <v>1</v>
      </c>
      <c r="F134" s="50">
        <v>66.48</v>
      </c>
      <c r="G134" s="51">
        <f t="shared" si="7"/>
        <v>66.48</v>
      </c>
    </row>
    <row r="135" spans="1:7">
      <c r="A135" s="123" t="s">
        <v>190</v>
      </c>
      <c r="B135" s="124"/>
      <c r="C135" s="124"/>
      <c r="D135" s="124"/>
      <c r="E135" s="124"/>
      <c r="F135" s="124"/>
      <c r="G135" s="55">
        <v>73.87</v>
      </c>
    </row>
    <row r="136" spans="1:7">
      <c r="A136" s="123" t="s">
        <v>191</v>
      </c>
      <c r="B136" s="124"/>
      <c r="C136" s="124"/>
      <c r="D136" s="124"/>
      <c r="E136" s="124"/>
      <c r="F136" s="124"/>
      <c r="G136" s="55">
        <v>425.07</v>
      </c>
    </row>
    <row r="137" spans="1:7">
      <c r="A137" s="123" t="s">
        <v>192</v>
      </c>
      <c r="B137" s="124"/>
      <c r="C137" s="124"/>
      <c r="D137" s="124"/>
      <c r="E137" s="124"/>
      <c r="F137" s="124"/>
      <c r="G137" s="56">
        <f>SUM(G135:G136)</f>
        <v>498.94</v>
      </c>
    </row>
    <row r="138" spans="1:7">
      <c r="A138" s="123" t="s">
        <v>193</v>
      </c>
      <c r="B138" s="124"/>
      <c r="C138" s="124"/>
      <c r="D138" s="124"/>
      <c r="E138" s="124"/>
      <c r="F138" s="124"/>
      <c r="G138" s="55">
        <f>G135*116.78%</f>
        <v>86.265386000000007</v>
      </c>
    </row>
    <row r="139" spans="1:7">
      <c r="A139" s="123" t="s">
        <v>194</v>
      </c>
      <c r="B139" s="124"/>
      <c r="C139" s="124"/>
      <c r="D139" s="124"/>
      <c r="E139" s="124"/>
      <c r="F139" s="124"/>
      <c r="G139" s="55">
        <f>(G138+G137)*22.23%</f>
        <v>130.09115730779999</v>
      </c>
    </row>
    <row r="140" spans="1:7">
      <c r="A140" s="123" t="s">
        <v>195</v>
      </c>
      <c r="B140" s="124"/>
      <c r="C140" s="124"/>
      <c r="D140" s="124"/>
      <c r="E140" s="124"/>
      <c r="F140" s="124"/>
      <c r="G140" s="55">
        <v>0</v>
      </c>
    </row>
    <row r="141" spans="1:7">
      <c r="A141" s="123" t="s">
        <v>196</v>
      </c>
      <c r="B141" s="124"/>
      <c r="C141" s="124"/>
      <c r="D141" s="124"/>
      <c r="E141" s="124"/>
      <c r="F141" s="124"/>
      <c r="G141" s="55">
        <f>SUM(G138:G140)</f>
        <v>216.3565433078</v>
      </c>
    </row>
    <row r="142" spans="1:7">
      <c r="A142" s="123" t="s">
        <v>197</v>
      </c>
      <c r="B142" s="124"/>
      <c r="C142" s="124"/>
      <c r="D142" s="124"/>
      <c r="E142" s="124"/>
      <c r="F142" s="124"/>
      <c r="G142" s="56">
        <f>TRUNC(G137+G141,2)</f>
        <v>715.29</v>
      </c>
    </row>
    <row r="143" spans="1:7">
      <c r="A143" s="123" t="s">
        <v>198</v>
      </c>
      <c r="B143" s="124"/>
      <c r="C143" s="124"/>
      <c r="D143" s="124"/>
      <c r="E143" s="124"/>
      <c r="F143" s="124"/>
      <c r="G143" s="55">
        <v>1</v>
      </c>
    </row>
    <row r="144" spans="1:7">
      <c r="A144" s="123" t="s">
        <v>199</v>
      </c>
      <c r="B144" s="124"/>
      <c r="C144" s="124"/>
      <c r="D144" s="124"/>
      <c r="E144" s="124"/>
      <c r="F144" s="124"/>
      <c r="G144" s="56">
        <f>TRUNC(G142*G143,2)</f>
        <v>715.29</v>
      </c>
    </row>
    <row r="145" spans="1:7">
      <c r="A145" s="125"/>
      <c r="B145" s="126"/>
      <c r="C145" s="126"/>
      <c r="D145" s="126"/>
      <c r="E145" s="126"/>
      <c r="F145" s="126"/>
      <c r="G145" s="127"/>
    </row>
    <row r="146" spans="1:7" ht="51">
      <c r="A146" s="46" t="s">
        <v>39</v>
      </c>
      <c r="B146" s="47" t="s">
        <v>40</v>
      </c>
      <c r="C146" s="48" t="s">
        <v>17</v>
      </c>
      <c r="D146" s="48" t="s">
        <v>18</v>
      </c>
      <c r="E146" s="49"/>
      <c r="F146" s="50"/>
      <c r="G146" s="51"/>
    </row>
    <row r="147" spans="1:7" ht="30.6">
      <c r="A147" s="52">
        <v>142</v>
      </c>
      <c r="B147" s="53" t="s">
        <v>228</v>
      </c>
      <c r="C147" s="54" t="s">
        <v>45</v>
      </c>
      <c r="D147" s="54" t="s">
        <v>229</v>
      </c>
      <c r="E147" s="49">
        <v>0.88290000000000002</v>
      </c>
      <c r="F147" s="50">
        <v>25.81</v>
      </c>
      <c r="G147" s="51">
        <f t="shared" ref="G147:G152" si="8">TRUNC(F147*E147,2)</f>
        <v>22.78</v>
      </c>
    </row>
    <row r="148" spans="1:7" ht="51">
      <c r="A148" s="52">
        <v>39025</v>
      </c>
      <c r="B148" s="53" t="s">
        <v>230</v>
      </c>
      <c r="C148" s="54" t="s">
        <v>45</v>
      </c>
      <c r="D148" s="54" t="s">
        <v>32</v>
      </c>
      <c r="E148" s="49">
        <v>0.54730000000000001</v>
      </c>
      <c r="F148" s="50">
        <v>652.08000000000004</v>
      </c>
      <c r="G148" s="51">
        <f t="shared" si="8"/>
        <v>356.88</v>
      </c>
    </row>
    <row r="149" spans="1:7" ht="40.799999999999997">
      <c r="A149" s="52">
        <v>40555</v>
      </c>
      <c r="B149" s="53" t="s">
        <v>231</v>
      </c>
      <c r="C149" s="54" t="s">
        <v>45</v>
      </c>
      <c r="D149" s="54" t="s">
        <v>82</v>
      </c>
      <c r="E149" s="49">
        <v>6.8503999999999996</v>
      </c>
      <c r="F149" s="50">
        <v>16.54</v>
      </c>
      <c r="G149" s="51">
        <f t="shared" si="8"/>
        <v>113.3</v>
      </c>
    </row>
    <row r="150" spans="1:7" ht="40.799999999999997">
      <c r="A150" s="52">
        <v>7568</v>
      </c>
      <c r="B150" s="53" t="s">
        <v>232</v>
      </c>
      <c r="C150" s="54" t="s">
        <v>45</v>
      </c>
      <c r="D150" s="54" t="s">
        <v>32</v>
      </c>
      <c r="E150" s="49">
        <v>4.8166000000000002</v>
      </c>
      <c r="F150" s="50">
        <v>0.41</v>
      </c>
      <c r="G150" s="51">
        <f t="shared" si="8"/>
        <v>1.97</v>
      </c>
    </row>
    <row r="151" spans="1:7" ht="20.399999999999999">
      <c r="A151" s="52" t="s">
        <v>200</v>
      </c>
      <c r="B151" s="53" t="s">
        <v>201</v>
      </c>
      <c r="C151" s="54" t="s">
        <v>17</v>
      </c>
      <c r="D151" s="54" t="s">
        <v>189</v>
      </c>
      <c r="E151" s="49">
        <v>0.28966999999999998</v>
      </c>
      <c r="F151" s="50">
        <v>10.220000000000001</v>
      </c>
      <c r="G151" s="51">
        <f t="shared" si="8"/>
        <v>2.96</v>
      </c>
    </row>
    <row r="152" spans="1:7" ht="20.399999999999999">
      <c r="A152" s="52" t="s">
        <v>202</v>
      </c>
      <c r="B152" s="53" t="s">
        <v>203</v>
      </c>
      <c r="C152" s="54" t="s">
        <v>17</v>
      </c>
      <c r="D152" s="54" t="s">
        <v>189</v>
      </c>
      <c r="E152" s="49">
        <v>0.191</v>
      </c>
      <c r="F152" s="50">
        <v>10.24</v>
      </c>
      <c r="G152" s="51">
        <f t="shared" si="8"/>
        <v>1.95</v>
      </c>
    </row>
    <row r="153" spans="1:7">
      <c r="A153" s="123" t="s">
        <v>190</v>
      </c>
      <c r="B153" s="124"/>
      <c r="C153" s="124"/>
      <c r="D153" s="124"/>
      <c r="E153" s="124"/>
      <c r="F153" s="124"/>
      <c r="G153" s="55">
        <v>3.08</v>
      </c>
    </row>
    <row r="154" spans="1:7">
      <c r="A154" s="123" t="s">
        <v>191</v>
      </c>
      <c r="B154" s="124"/>
      <c r="C154" s="124"/>
      <c r="D154" s="124"/>
      <c r="E154" s="124"/>
      <c r="F154" s="124"/>
      <c r="G154" s="55">
        <v>496.76</v>
      </c>
    </row>
    <row r="155" spans="1:7">
      <c r="A155" s="123" t="s">
        <v>192</v>
      </c>
      <c r="B155" s="124"/>
      <c r="C155" s="124"/>
      <c r="D155" s="124"/>
      <c r="E155" s="124"/>
      <c r="F155" s="124"/>
      <c r="G155" s="56">
        <f>SUM(G153:G154)</f>
        <v>499.84</v>
      </c>
    </row>
    <row r="156" spans="1:7">
      <c r="A156" s="123" t="s">
        <v>193</v>
      </c>
      <c r="B156" s="124"/>
      <c r="C156" s="124"/>
      <c r="D156" s="124"/>
      <c r="E156" s="124"/>
      <c r="F156" s="124"/>
      <c r="G156" s="55">
        <f>G153*116.78%</f>
        <v>3.5968239999999998</v>
      </c>
    </row>
    <row r="157" spans="1:7">
      <c r="A157" s="123" t="s">
        <v>194</v>
      </c>
      <c r="B157" s="124"/>
      <c r="C157" s="124"/>
      <c r="D157" s="124"/>
      <c r="E157" s="124"/>
      <c r="F157" s="124"/>
      <c r="G157" s="55">
        <f>(G156+G155)*22.23%</f>
        <v>111.9140059752</v>
      </c>
    </row>
    <row r="158" spans="1:7">
      <c r="A158" s="123" t="s">
        <v>195</v>
      </c>
      <c r="B158" s="124"/>
      <c r="C158" s="124"/>
      <c r="D158" s="124"/>
      <c r="E158" s="124"/>
      <c r="F158" s="124"/>
      <c r="G158" s="55">
        <v>0</v>
      </c>
    </row>
    <row r="159" spans="1:7">
      <c r="A159" s="123" t="s">
        <v>196</v>
      </c>
      <c r="B159" s="124"/>
      <c r="C159" s="124"/>
      <c r="D159" s="124"/>
      <c r="E159" s="124"/>
      <c r="F159" s="124"/>
      <c r="G159" s="55">
        <f>SUM(G156:G158)</f>
        <v>115.5108299752</v>
      </c>
    </row>
    <row r="160" spans="1:7">
      <c r="A160" s="123" t="s">
        <v>197</v>
      </c>
      <c r="B160" s="124"/>
      <c r="C160" s="124"/>
      <c r="D160" s="124"/>
      <c r="E160" s="124"/>
      <c r="F160" s="124"/>
      <c r="G160" s="56">
        <f>TRUNC(G155+G159,2)</f>
        <v>615.35</v>
      </c>
    </row>
    <row r="161" spans="1:7">
      <c r="A161" s="123" t="s">
        <v>198</v>
      </c>
      <c r="B161" s="124"/>
      <c r="C161" s="124"/>
      <c r="D161" s="124"/>
      <c r="E161" s="124"/>
      <c r="F161" s="124"/>
      <c r="G161" s="55">
        <v>3.1</v>
      </c>
    </row>
    <row r="162" spans="1:7">
      <c r="A162" s="123" t="s">
        <v>199</v>
      </c>
      <c r="B162" s="124"/>
      <c r="C162" s="124"/>
      <c r="D162" s="124"/>
      <c r="E162" s="124"/>
      <c r="F162" s="124"/>
      <c r="G162" s="56">
        <f>TRUNC(G160*G161,2)</f>
        <v>1907.58</v>
      </c>
    </row>
    <row r="163" spans="1:7">
      <c r="A163" s="125"/>
      <c r="B163" s="126"/>
      <c r="C163" s="126"/>
      <c r="D163" s="126"/>
      <c r="E163" s="126"/>
      <c r="F163" s="126"/>
      <c r="G163" s="127"/>
    </row>
    <row r="164" spans="1:7" ht="51">
      <c r="A164" s="46" t="s">
        <v>41</v>
      </c>
      <c r="B164" s="47" t="s">
        <v>42</v>
      </c>
      <c r="C164" s="48" t="s">
        <v>17</v>
      </c>
      <c r="D164" s="48" t="s">
        <v>18</v>
      </c>
      <c r="E164" s="49"/>
      <c r="F164" s="50"/>
      <c r="G164" s="51"/>
    </row>
    <row r="165" spans="1:7" ht="40.799999999999997">
      <c r="A165" s="52">
        <v>11950</v>
      </c>
      <c r="B165" s="53" t="s">
        <v>233</v>
      </c>
      <c r="C165" s="54" t="s">
        <v>45</v>
      </c>
      <c r="D165" s="54" t="s">
        <v>32</v>
      </c>
      <c r="E165" s="49">
        <v>7.3</v>
      </c>
      <c r="F165" s="50">
        <v>0.13</v>
      </c>
      <c r="G165" s="51">
        <f t="shared" ref="G165:G169" si="9">TRUNC(F165*E165,2)</f>
        <v>0.94</v>
      </c>
    </row>
    <row r="166" spans="1:7" ht="30.6">
      <c r="A166" s="52">
        <v>142</v>
      </c>
      <c r="B166" s="53" t="s">
        <v>228</v>
      </c>
      <c r="C166" s="54" t="s">
        <v>45</v>
      </c>
      <c r="D166" s="54" t="s">
        <v>229</v>
      </c>
      <c r="E166" s="49">
        <v>0.26769999999999999</v>
      </c>
      <c r="F166" s="50">
        <v>25.81</v>
      </c>
      <c r="G166" s="51">
        <f t="shared" si="9"/>
        <v>6.9</v>
      </c>
    </row>
    <row r="167" spans="1:7" ht="30.6">
      <c r="A167" s="52">
        <v>34364</v>
      </c>
      <c r="B167" s="53" t="s">
        <v>234</v>
      </c>
      <c r="C167" s="54" t="s">
        <v>45</v>
      </c>
      <c r="D167" s="54" t="s">
        <v>32</v>
      </c>
      <c r="E167" s="49">
        <v>0.55600000000000005</v>
      </c>
      <c r="F167" s="50">
        <v>503.1</v>
      </c>
      <c r="G167" s="51">
        <f t="shared" si="9"/>
        <v>279.72000000000003</v>
      </c>
    </row>
    <row r="168" spans="1:7" ht="20.399999999999999">
      <c r="A168" s="52" t="s">
        <v>200</v>
      </c>
      <c r="B168" s="53" t="s">
        <v>201</v>
      </c>
      <c r="C168" s="54" t="s">
        <v>17</v>
      </c>
      <c r="D168" s="54" t="s">
        <v>189</v>
      </c>
      <c r="E168" s="49">
        <v>0.6</v>
      </c>
      <c r="F168" s="50">
        <v>10.220000000000001</v>
      </c>
      <c r="G168" s="51">
        <f t="shared" si="9"/>
        <v>6.13</v>
      </c>
    </row>
    <row r="169" spans="1:7" ht="20.399999999999999">
      <c r="A169" s="52" t="s">
        <v>202</v>
      </c>
      <c r="B169" s="53" t="s">
        <v>203</v>
      </c>
      <c r="C169" s="54" t="s">
        <v>17</v>
      </c>
      <c r="D169" s="54" t="s">
        <v>189</v>
      </c>
      <c r="E169" s="49">
        <v>0.25</v>
      </c>
      <c r="F169" s="50">
        <v>10.24</v>
      </c>
      <c r="G169" s="51">
        <f t="shared" si="9"/>
        <v>2.56</v>
      </c>
    </row>
    <row r="170" spans="1:7">
      <c r="A170" s="123" t="s">
        <v>190</v>
      </c>
      <c r="B170" s="124"/>
      <c r="C170" s="124"/>
      <c r="D170" s="124"/>
      <c r="E170" s="124"/>
      <c r="F170" s="124"/>
      <c r="G170" s="55">
        <v>5.55</v>
      </c>
    </row>
    <row r="171" spans="1:7">
      <c r="A171" s="123" t="s">
        <v>191</v>
      </c>
      <c r="B171" s="124"/>
      <c r="C171" s="124"/>
      <c r="D171" s="124"/>
      <c r="E171" s="124"/>
      <c r="F171" s="124"/>
      <c r="G171" s="55">
        <v>290.7</v>
      </c>
    </row>
    <row r="172" spans="1:7">
      <c r="A172" s="123" t="s">
        <v>192</v>
      </c>
      <c r="B172" s="124"/>
      <c r="C172" s="124"/>
      <c r="D172" s="124"/>
      <c r="E172" s="124"/>
      <c r="F172" s="124"/>
      <c r="G172" s="56">
        <f>SUM(G170:G171)</f>
        <v>296.25</v>
      </c>
    </row>
    <row r="173" spans="1:7">
      <c r="A173" s="123" t="s">
        <v>193</v>
      </c>
      <c r="B173" s="124"/>
      <c r="C173" s="124"/>
      <c r="D173" s="124"/>
      <c r="E173" s="124"/>
      <c r="F173" s="124"/>
      <c r="G173" s="55">
        <f>G170*116.78%</f>
        <v>6.4812899999999996</v>
      </c>
    </row>
    <row r="174" spans="1:7">
      <c r="A174" s="123" t="s">
        <v>194</v>
      </c>
      <c r="B174" s="124"/>
      <c r="C174" s="124"/>
      <c r="D174" s="124"/>
      <c r="E174" s="124"/>
      <c r="F174" s="124"/>
      <c r="G174" s="55">
        <f>(G173+G172)*22.23%</f>
        <v>67.297165766999996</v>
      </c>
    </row>
    <row r="175" spans="1:7">
      <c r="A175" s="123" t="s">
        <v>195</v>
      </c>
      <c r="B175" s="124"/>
      <c r="C175" s="124"/>
      <c r="D175" s="124"/>
      <c r="E175" s="124"/>
      <c r="F175" s="124"/>
      <c r="G175" s="55">
        <v>0</v>
      </c>
    </row>
    <row r="176" spans="1:7">
      <c r="A176" s="123" t="s">
        <v>196</v>
      </c>
      <c r="B176" s="124"/>
      <c r="C176" s="124"/>
      <c r="D176" s="124"/>
      <c r="E176" s="124"/>
      <c r="F176" s="124"/>
      <c r="G176" s="55">
        <f>SUM(G173:G175)</f>
        <v>73.778455766999997</v>
      </c>
    </row>
    <row r="177" spans="1:7">
      <c r="A177" s="123" t="s">
        <v>197</v>
      </c>
      <c r="B177" s="124"/>
      <c r="C177" s="124"/>
      <c r="D177" s="124"/>
      <c r="E177" s="124"/>
      <c r="F177" s="124"/>
      <c r="G177" s="56">
        <f>TRUNC(G172+G176,2)</f>
        <v>370.02</v>
      </c>
    </row>
    <row r="178" spans="1:7">
      <c r="A178" s="123" t="s">
        <v>198</v>
      </c>
      <c r="B178" s="124"/>
      <c r="C178" s="124"/>
      <c r="D178" s="124"/>
      <c r="E178" s="124"/>
      <c r="F178" s="124"/>
      <c r="G178" s="55">
        <v>13.11</v>
      </c>
    </row>
    <row r="179" spans="1:7">
      <c r="A179" s="123" t="s">
        <v>199</v>
      </c>
      <c r="B179" s="124"/>
      <c r="C179" s="124"/>
      <c r="D179" s="124"/>
      <c r="E179" s="124"/>
      <c r="F179" s="124"/>
      <c r="G179" s="56">
        <f>TRUNC(G177*G178,2)</f>
        <v>4850.96</v>
      </c>
    </row>
    <row r="180" spans="1:7">
      <c r="A180" s="125"/>
      <c r="B180" s="126"/>
      <c r="C180" s="126"/>
      <c r="D180" s="126"/>
      <c r="E180" s="126"/>
      <c r="F180" s="126"/>
      <c r="G180" s="127"/>
    </row>
    <row r="181" spans="1:7" ht="51">
      <c r="A181" s="46" t="s">
        <v>43</v>
      </c>
      <c r="B181" s="47" t="s">
        <v>430</v>
      </c>
      <c r="C181" s="48" t="s">
        <v>17</v>
      </c>
      <c r="D181" s="48" t="s">
        <v>18</v>
      </c>
      <c r="E181" s="49"/>
      <c r="F181" s="50"/>
      <c r="G181" s="51"/>
    </row>
    <row r="182" spans="1:7" s="19" customFormat="1" ht="71.400000000000006">
      <c r="A182" s="94" t="s">
        <v>43</v>
      </c>
      <c r="B182" s="53" t="s">
        <v>429</v>
      </c>
      <c r="C182" s="54" t="s">
        <v>45</v>
      </c>
      <c r="D182" s="54" t="s">
        <v>18</v>
      </c>
      <c r="E182" s="49">
        <v>1</v>
      </c>
      <c r="F182" s="50">
        <v>1520.82</v>
      </c>
      <c r="G182" s="51">
        <f t="shared" ref="G182" si="10">TRUNC(F182*E182,2)</f>
        <v>1520.82</v>
      </c>
    </row>
    <row r="183" spans="1:7">
      <c r="A183" s="123" t="s">
        <v>190</v>
      </c>
      <c r="B183" s="124"/>
      <c r="C183" s="124"/>
      <c r="D183" s="124"/>
      <c r="E183" s="124"/>
      <c r="F183" s="124"/>
      <c r="G183" s="55">
        <v>0</v>
      </c>
    </row>
    <row r="184" spans="1:7">
      <c r="A184" s="123" t="s">
        <v>191</v>
      </c>
      <c r="B184" s="124"/>
      <c r="C184" s="124"/>
      <c r="D184" s="124"/>
      <c r="E184" s="124"/>
      <c r="F184" s="124"/>
      <c r="G184" s="55">
        <v>1520.82</v>
      </c>
    </row>
    <row r="185" spans="1:7">
      <c r="A185" s="123" t="s">
        <v>192</v>
      </c>
      <c r="B185" s="124"/>
      <c r="C185" s="124"/>
      <c r="D185" s="124"/>
      <c r="E185" s="124"/>
      <c r="F185" s="124"/>
      <c r="G185" s="56">
        <f>SUM(G183:G184)</f>
        <v>1520.82</v>
      </c>
    </row>
    <row r="186" spans="1:7">
      <c r="A186" s="123" t="s">
        <v>193</v>
      </c>
      <c r="B186" s="124"/>
      <c r="C186" s="124"/>
      <c r="D186" s="124"/>
      <c r="E186" s="124"/>
      <c r="F186" s="124"/>
      <c r="G186" s="55">
        <f>G183*116.78%</f>
        <v>0</v>
      </c>
    </row>
    <row r="187" spans="1:7">
      <c r="A187" s="123" t="s">
        <v>194</v>
      </c>
      <c r="B187" s="124"/>
      <c r="C187" s="124"/>
      <c r="D187" s="124"/>
      <c r="E187" s="124"/>
      <c r="F187" s="124"/>
      <c r="G187" s="55">
        <f>(G186+G185)*22.23%</f>
        <v>338.07828599999999</v>
      </c>
    </row>
    <row r="188" spans="1:7">
      <c r="A188" s="123" t="s">
        <v>195</v>
      </c>
      <c r="B188" s="124"/>
      <c r="C188" s="124"/>
      <c r="D188" s="124"/>
      <c r="E188" s="124"/>
      <c r="F188" s="124"/>
      <c r="G188" s="55">
        <v>0</v>
      </c>
    </row>
    <row r="189" spans="1:7">
      <c r="A189" s="123" t="s">
        <v>196</v>
      </c>
      <c r="B189" s="124"/>
      <c r="C189" s="124"/>
      <c r="D189" s="124"/>
      <c r="E189" s="124"/>
      <c r="F189" s="124"/>
      <c r="G189" s="55">
        <f>SUM(G186:G188)</f>
        <v>338.07828599999999</v>
      </c>
    </row>
    <row r="190" spans="1:7">
      <c r="A190" s="123" t="s">
        <v>197</v>
      </c>
      <c r="B190" s="124"/>
      <c r="C190" s="124"/>
      <c r="D190" s="124"/>
      <c r="E190" s="124"/>
      <c r="F190" s="124"/>
      <c r="G190" s="56">
        <f>TRUNC(G185+G189,2)</f>
        <v>1858.89</v>
      </c>
    </row>
    <row r="191" spans="1:7">
      <c r="A191" s="123" t="s">
        <v>198</v>
      </c>
      <c r="B191" s="124"/>
      <c r="C191" s="124"/>
      <c r="D191" s="124"/>
      <c r="E191" s="124"/>
      <c r="F191" s="124"/>
      <c r="G191" s="55">
        <v>17.690000000000001</v>
      </c>
    </row>
    <row r="192" spans="1:7">
      <c r="A192" s="123" t="s">
        <v>199</v>
      </c>
      <c r="B192" s="124"/>
      <c r="C192" s="124"/>
      <c r="D192" s="124"/>
      <c r="E192" s="124"/>
      <c r="F192" s="124"/>
      <c r="G192" s="56">
        <f>TRUNC(G190*G191,2)</f>
        <v>32883.760000000002</v>
      </c>
    </row>
    <row r="193" spans="1:7">
      <c r="A193" s="125"/>
      <c r="B193" s="126"/>
      <c r="C193" s="126"/>
      <c r="D193" s="126"/>
      <c r="E193" s="126"/>
      <c r="F193" s="126"/>
      <c r="G193" s="127"/>
    </row>
    <row r="194" spans="1:7" ht="40.799999999999997">
      <c r="A194" s="46" t="s">
        <v>46</v>
      </c>
      <c r="B194" s="47" t="s">
        <v>47</v>
      </c>
      <c r="C194" s="48" t="s">
        <v>17</v>
      </c>
      <c r="D194" s="48" t="s">
        <v>32</v>
      </c>
      <c r="E194" s="49"/>
      <c r="F194" s="50"/>
      <c r="G194" s="51"/>
    </row>
    <row r="195" spans="1:7" ht="30.6">
      <c r="A195" s="52">
        <v>11059</v>
      </c>
      <c r="B195" s="53" t="s">
        <v>235</v>
      </c>
      <c r="C195" s="54" t="s">
        <v>45</v>
      </c>
      <c r="D195" s="54" t="s">
        <v>32</v>
      </c>
      <c r="E195" s="49">
        <v>8</v>
      </c>
      <c r="F195" s="50">
        <v>0.15</v>
      </c>
      <c r="G195" s="51">
        <f t="shared" ref="G195:G208" si="11">TRUNC(F195*E195,2)</f>
        <v>1.2</v>
      </c>
    </row>
    <row r="196" spans="1:7" ht="20.399999999999999">
      <c r="A196" s="52">
        <v>1106</v>
      </c>
      <c r="B196" s="53" t="s">
        <v>236</v>
      </c>
      <c r="C196" s="54" t="s">
        <v>45</v>
      </c>
      <c r="D196" s="54" t="s">
        <v>207</v>
      </c>
      <c r="E196" s="49">
        <v>1.72</v>
      </c>
      <c r="F196" s="50">
        <v>1.34</v>
      </c>
      <c r="G196" s="51">
        <f t="shared" si="11"/>
        <v>2.2999999999999998</v>
      </c>
    </row>
    <row r="197" spans="1:7" ht="20.399999999999999">
      <c r="A197" s="52">
        <v>1379</v>
      </c>
      <c r="B197" s="53" t="s">
        <v>210</v>
      </c>
      <c r="C197" s="54" t="s">
        <v>45</v>
      </c>
      <c r="D197" s="54" t="s">
        <v>207</v>
      </c>
      <c r="E197" s="49">
        <v>1.72</v>
      </c>
      <c r="F197" s="50">
        <v>0.3</v>
      </c>
      <c r="G197" s="51">
        <f t="shared" si="11"/>
        <v>0.51</v>
      </c>
    </row>
    <row r="198" spans="1:7" ht="71.400000000000006">
      <c r="A198" s="52">
        <v>181</v>
      </c>
      <c r="B198" s="53" t="s">
        <v>237</v>
      </c>
      <c r="C198" s="54" t="s">
        <v>45</v>
      </c>
      <c r="D198" s="54" t="s">
        <v>238</v>
      </c>
      <c r="E198" s="49">
        <v>1</v>
      </c>
      <c r="F198" s="50">
        <v>45.4</v>
      </c>
      <c r="G198" s="51">
        <f t="shared" si="11"/>
        <v>45.4</v>
      </c>
    </row>
    <row r="199" spans="1:7" ht="61.2">
      <c r="A199" s="52">
        <v>20017</v>
      </c>
      <c r="B199" s="53" t="s">
        <v>239</v>
      </c>
      <c r="C199" s="54" t="s">
        <v>45</v>
      </c>
      <c r="D199" s="54" t="s">
        <v>82</v>
      </c>
      <c r="E199" s="49">
        <v>10</v>
      </c>
      <c r="F199" s="50">
        <v>1.25</v>
      </c>
      <c r="G199" s="51">
        <f t="shared" si="11"/>
        <v>12.5</v>
      </c>
    </row>
    <row r="200" spans="1:7" ht="40.799999999999997">
      <c r="A200" s="52">
        <v>2432</v>
      </c>
      <c r="B200" s="53" t="s">
        <v>240</v>
      </c>
      <c r="C200" s="54" t="s">
        <v>45</v>
      </c>
      <c r="D200" s="54" t="s">
        <v>32</v>
      </c>
      <c r="E200" s="49">
        <v>3</v>
      </c>
      <c r="F200" s="50">
        <v>31.51</v>
      </c>
      <c r="G200" s="51">
        <f t="shared" si="11"/>
        <v>94.53</v>
      </c>
    </row>
    <row r="201" spans="1:7" ht="30.6">
      <c r="A201" s="52">
        <v>370</v>
      </c>
      <c r="B201" s="53" t="s">
        <v>241</v>
      </c>
      <c r="C201" s="54" t="s">
        <v>45</v>
      </c>
      <c r="D201" s="54" t="s">
        <v>21</v>
      </c>
      <c r="E201" s="49">
        <v>1.06E-2</v>
      </c>
      <c r="F201" s="50">
        <v>35.58</v>
      </c>
      <c r="G201" s="51">
        <f t="shared" si="11"/>
        <v>0.37</v>
      </c>
    </row>
    <row r="202" spans="1:7" ht="20.399999999999999">
      <c r="A202" s="52">
        <v>5078</v>
      </c>
      <c r="B202" s="53" t="s">
        <v>242</v>
      </c>
      <c r="C202" s="54" t="s">
        <v>45</v>
      </c>
      <c r="D202" s="54" t="s">
        <v>207</v>
      </c>
      <c r="E202" s="49">
        <v>0.25</v>
      </c>
      <c r="F202" s="50">
        <v>8.0500000000000007</v>
      </c>
      <c r="G202" s="51">
        <f t="shared" si="11"/>
        <v>2.0099999999999998</v>
      </c>
    </row>
    <row r="203" spans="1:7" ht="20.399999999999999">
      <c r="A203" s="52" t="s">
        <v>243</v>
      </c>
      <c r="B203" s="53" t="s">
        <v>244</v>
      </c>
      <c r="C203" s="54" t="s">
        <v>17</v>
      </c>
      <c r="D203" s="54" t="s">
        <v>189</v>
      </c>
      <c r="E203" s="49">
        <v>2.75</v>
      </c>
      <c r="F203" s="50">
        <v>8.8699999999999992</v>
      </c>
      <c r="G203" s="51">
        <f t="shared" si="11"/>
        <v>24.39</v>
      </c>
    </row>
    <row r="204" spans="1:7" ht="20.399999999999999">
      <c r="A204" s="52" t="s">
        <v>245</v>
      </c>
      <c r="B204" s="53" t="s">
        <v>246</v>
      </c>
      <c r="C204" s="54" t="s">
        <v>17</v>
      </c>
      <c r="D204" s="54" t="s">
        <v>189</v>
      </c>
      <c r="E204" s="49">
        <v>3.05</v>
      </c>
      <c r="F204" s="50">
        <v>13.95</v>
      </c>
      <c r="G204" s="51">
        <f t="shared" si="11"/>
        <v>42.54</v>
      </c>
    </row>
    <row r="205" spans="1:7" ht="20.399999999999999">
      <c r="A205" s="52" t="s">
        <v>200</v>
      </c>
      <c r="B205" s="53" t="s">
        <v>201</v>
      </c>
      <c r="C205" s="54" t="s">
        <v>17</v>
      </c>
      <c r="D205" s="54" t="s">
        <v>189</v>
      </c>
      <c r="E205" s="49">
        <v>1.4</v>
      </c>
      <c r="F205" s="50">
        <v>10.220000000000001</v>
      </c>
      <c r="G205" s="51">
        <f t="shared" si="11"/>
        <v>14.3</v>
      </c>
    </row>
    <row r="206" spans="1:7" ht="20.399999999999999">
      <c r="A206" s="52" t="s">
        <v>202</v>
      </c>
      <c r="B206" s="53" t="s">
        <v>203</v>
      </c>
      <c r="C206" s="54" t="s">
        <v>17</v>
      </c>
      <c r="D206" s="54" t="s">
        <v>189</v>
      </c>
      <c r="E206" s="49">
        <v>1.4</v>
      </c>
      <c r="F206" s="50">
        <v>10.24</v>
      </c>
      <c r="G206" s="51">
        <f t="shared" si="11"/>
        <v>14.33</v>
      </c>
    </row>
    <row r="207" spans="1:7" ht="51">
      <c r="A207" s="52" t="s">
        <v>226</v>
      </c>
      <c r="B207" s="53" t="s">
        <v>227</v>
      </c>
      <c r="C207" s="54" t="s">
        <v>17</v>
      </c>
      <c r="D207" s="54" t="s">
        <v>32</v>
      </c>
      <c r="E207" s="49">
        <v>1</v>
      </c>
      <c r="F207" s="50">
        <v>66.48</v>
      </c>
      <c r="G207" s="51">
        <f t="shared" si="11"/>
        <v>66.48</v>
      </c>
    </row>
    <row r="208" spans="1:7" ht="30.6">
      <c r="A208" s="52" t="s">
        <v>247</v>
      </c>
      <c r="B208" s="53" t="s">
        <v>248</v>
      </c>
      <c r="C208" s="54" t="s">
        <v>45</v>
      </c>
      <c r="D208" s="54" t="s">
        <v>32</v>
      </c>
      <c r="E208" s="49">
        <v>1</v>
      </c>
      <c r="F208" s="50">
        <v>1110.51</v>
      </c>
      <c r="G208" s="51">
        <f t="shared" si="11"/>
        <v>1110.51</v>
      </c>
    </row>
    <row r="209" spans="1:7">
      <c r="A209" s="123" t="s">
        <v>190</v>
      </c>
      <c r="B209" s="124"/>
      <c r="C209" s="124"/>
      <c r="D209" s="124"/>
      <c r="E209" s="124"/>
      <c r="F209" s="124"/>
      <c r="G209" s="55">
        <v>65.56</v>
      </c>
    </row>
    <row r="210" spans="1:7">
      <c r="A210" s="123" t="s">
        <v>191</v>
      </c>
      <c r="B210" s="124"/>
      <c r="C210" s="124"/>
      <c r="D210" s="124"/>
      <c r="E210" s="124"/>
      <c r="F210" s="124"/>
      <c r="G210" s="55">
        <v>1365.81</v>
      </c>
    </row>
    <row r="211" spans="1:7">
      <c r="A211" s="123" t="s">
        <v>192</v>
      </c>
      <c r="B211" s="124"/>
      <c r="C211" s="124"/>
      <c r="D211" s="124"/>
      <c r="E211" s="124"/>
      <c r="F211" s="124"/>
      <c r="G211" s="56">
        <f>SUM(G209:G210)</f>
        <v>1431.37</v>
      </c>
    </row>
    <row r="212" spans="1:7">
      <c r="A212" s="123" t="s">
        <v>193</v>
      </c>
      <c r="B212" s="124"/>
      <c r="C212" s="124"/>
      <c r="D212" s="124"/>
      <c r="E212" s="124"/>
      <c r="F212" s="124"/>
      <c r="G212" s="55">
        <f>G209*116.78%</f>
        <v>76.560968000000003</v>
      </c>
    </row>
    <row r="213" spans="1:7">
      <c r="A213" s="123" t="s">
        <v>194</v>
      </c>
      <c r="B213" s="124"/>
      <c r="C213" s="124"/>
      <c r="D213" s="124"/>
      <c r="E213" s="124"/>
      <c r="F213" s="124"/>
      <c r="G213" s="55">
        <f>(G212+G211)*22.23%</f>
        <v>335.21305418639997</v>
      </c>
    </row>
    <row r="214" spans="1:7">
      <c r="A214" s="123" t="s">
        <v>195</v>
      </c>
      <c r="B214" s="124"/>
      <c r="C214" s="124"/>
      <c r="D214" s="124"/>
      <c r="E214" s="124"/>
      <c r="F214" s="124"/>
      <c r="G214" s="55">
        <v>0</v>
      </c>
    </row>
    <row r="215" spans="1:7">
      <c r="A215" s="123" t="s">
        <v>196</v>
      </c>
      <c r="B215" s="124"/>
      <c r="C215" s="124"/>
      <c r="D215" s="124"/>
      <c r="E215" s="124"/>
      <c r="F215" s="124"/>
      <c r="G215" s="55">
        <f>SUM(G212:G214)</f>
        <v>411.77402218639997</v>
      </c>
    </row>
    <row r="216" spans="1:7">
      <c r="A216" s="123" t="s">
        <v>197</v>
      </c>
      <c r="B216" s="124"/>
      <c r="C216" s="124"/>
      <c r="D216" s="124"/>
      <c r="E216" s="124"/>
      <c r="F216" s="124"/>
      <c r="G216" s="56">
        <f>TRUNC(G211+G215,2)</f>
        <v>1843.14</v>
      </c>
    </row>
    <row r="217" spans="1:7">
      <c r="A217" s="123" t="s">
        <v>198</v>
      </c>
      <c r="B217" s="124"/>
      <c r="C217" s="124"/>
      <c r="D217" s="124"/>
      <c r="E217" s="124"/>
      <c r="F217" s="124"/>
      <c r="G217" s="55">
        <v>1</v>
      </c>
    </row>
    <row r="218" spans="1:7">
      <c r="A218" s="123" t="s">
        <v>199</v>
      </c>
      <c r="B218" s="124"/>
      <c r="C218" s="124"/>
      <c r="D218" s="124"/>
      <c r="E218" s="124"/>
      <c r="F218" s="124"/>
      <c r="G218" s="56">
        <f>TRUNC(G216*G217,2)</f>
        <v>1843.14</v>
      </c>
    </row>
    <row r="219" spans="1:7">
      <c r="A219" s="125"/>
      <c r="B219" s="126"/>
      <c r="C219" s="126"/>
      <c r="D219" s="126"/>
      <c r="E219" s="126"/>
      <c r="F219" s="126"/>
      <c r="G219" s="127"/>
    </row>
    <row r="220" spans="1:7">
      <c r="A220" s="46">
        <v>4</v>
      </c>
      <c r="B220" s="117" t="s">
        <v>48</v>
      </c>
      <c r="C220" s="117"/>
      <c r="D220" s="117"/>
      <c r="E220" s="117"/>
      <c r="F220" s="117"/>
      <c r="G220" s="118"/>
    </row>
    <row r="221" spans="1:7" ht="81.599999999999994">
      <c r="A221" s="46" t="s">
        <v>49</v>
      </c>
      <c r="B221" s="47" t="s">
        <v>50</v>
      </c>
      <c r="C221" s="48" t="s">
        <v>17</v>
      </c>
      <c r="D221" s="48" t="s">
        <v>18</v>
      </c>
      <c r="E221" s="49"/>
      <c r="F221" s="50"/>
      <c r="G221" s="51"/>
    </row>
    <row r="222" spans="1:7" ht="51">
      <c r="A222" s="52">
        <v>34557</v>
      </c>
      <c r="B222" s="53" t="s">
        <v>249</v>
      </c>
      <c r="C222" s="54" t="s">
        <v>45</v>
      </c>
      <c r="D222" s="54" t="s">
        <v>82</v>
      </c>
      <c r="E222" s="49">
        <v>0.42</v>
      </c>
      <c r="F222" s="50">
        <v>0.98</v>
      </c>
      <c r="G222" s="51">
        <f t="shared" ref="G222:G227" si="12">TRUNC(F222*E222,2)</f>
        <v>0.41</v>
      </c>
    </row>
    <row r="223" spans="1:7" ht="20.399999999999999">
      <c r="A223" s="52">
        <v>37395</v>
      </c>
      <c r="B223" s="53" t="s">
        <v>250</v>
      </c>
      <c r="C223" s="54" t="s">
        <v>45</v>
      </c>
      <c r="D223" s="54" t="s">
        <v>251</v>
      </c>
      <c r="E223" s="49">
        <v>5.0000000000000001E-3</v>
      </c>
      <c r="F223" s="50">
        <v>36.159999999999997</v>
      </c>
      <c r="G223" s="51">
        <f t="shared" si="12"/>
        <v>0.18</v>
      </c>
    </row>
    <row r="224" spans="1:7" ht="20.399999999999999">
      <c r="A224" s="52">
        <v>7266</v>
      </c>
      <c r="B224" s="53" t="s">
        <v>252</v>
      </c>
      <c r="C224" s="54" t="s">
        <v>45</v>
      </c>
      <c r="D224" s="54" t="s">
        <v>253</v>
      </c>
      <c r="E224" s="49">
        <v>2.793E-2</v>
      </c>
      <c r="F224" s="50">
        <v>367.51</v>
      </c>
      <c r="G224" s="51">
        <f t="shared" si="12"/>
        <v>10.26</v>
      </c>
    </row>
    <row r="225" spans="1:7" ht="61.2">
      <c r="A225" s="52" t="s">
        <v>254</v>
      </c>
      <c r="B225" s="53" t="s">
        <v>255</v>
      </c>
      <c r="C225" s="54" t="s">
        <v>17</v>
      </c>
      <c r="D225" s="54" t="s">
        <v>21</v>
      </c>
      <c r="E225" s="49">
        <v>9.7999999999999997E-3</v>
      </c>
      <c r="F225" s="50">
        <v>414.08</v>
      </c>
      <c r="G225" s="51">
        <f t="shared" si="12"/>
        <v>4.05</v>
      </c>
    </row>
    <row r="226" spans="1:7" ht="20.399999999999999">
      <c r="A226" s="52" t="s">
        <v>200</v>
      </c>
      <c r="B226" s="53" t="s">
        <v>201</v>
      </c>
      <c r="C226" s="54" t="s">
        <v>17</v>
      </c>
      <c r="D226" s="54" t="s">
        <v>189</v>
      </c>
      <c r="E226" s="49">
        <v>1.2455099999999999</v>
      </c>
      <c r="F226" s="50">
        <v>10.220000000000001</v>
      </c>
      <c r="G226" s="51">
        <f t="shared" si="12"/>
        <v>12.72</v>
      </c>
    </row>
    <row r="227" spans="1:7" ht="20.399999999999999">
      <c r="A227" s="52" t="s">
        <v>202</v>
      </c>
      <c r="B227" s="53" t="s">
        <v>203</v>
      </c>
      <c r="C227" s="54" t="s">
        <v>17</v>
      </c>
      <c r="D227" s="54" t="s">
        <v>189</v>
      </c>
      <c r="E227" s="49">
        <v>0.6</v>
      </c>
      <c r="F227" s="50">
        <v>10.24</v>
      </c>
      <c r="G227" s="51">
        <f t="shared" si="12"/>
        <v>6.14</v>
      </c>
    </row>
    <row r="228" spans="1:7">
      <c r="A228" s="123" t="s">
        <v>190</v>
      </c>
      <c r="B228" s="124"/>
      <c r="C228" s="124"/>
      <c r="D228" s="124"/>
      <c r="E228" s="124"/>
      <c r="F228" s="124"/>
      <c r="G228" s="55">
        <v>12.3</v>
      </c>
    </row>
    <row r="229" spans="1:7">
      <c r="A229" s="123" t="s">
        <v>191</v>
      </c>
      <c r="B229" s="124"/>
      <c r="C229" s="124"/>
      <c r="D229" s="124"/>
      <c r="E229" s="124"/>
      <c r="F229" s="124"/>
      <c r="G229" s="55">
        <v>21.46</v>
      </c>
    </row>
    <row r="230" spans="1:7">
      <c r="A230" s="123" t="s">
        <v>192</v>
      </c>
      <c r="B230" s="124"/>
      <c r="C230" s="124"/>
      <c r="D230" s="124"/>
      <c r="E230" s="124"/>
      <c r="F230" s="124"/>
      <c r="G230" s="56">
        <f>SUM(G228:G229)</f>
        <v>33.760000000000005</v>
      </c>
    </row>
    <row r="231" spans="1:7">
      <c r="A231" s="123" t="s">
        <v>193</v>
      </c>
      <c r="B231" s="124"/>
      <c r="C231" s="124"/>
      <c r="D231" s="124"/>
      <c r="E231" s="124"/>
      <c r="F231" s="124"/>
      <c r="G231" s="55">
        <f>G228*116.78%</f>
        <v>14.363939999999999</v>
      </c>
    </row>
    <row r="232" spans="1:7">
      <c r="A232" s="123" t="s">
        <v>194</v>
      </c>
      <c r="B232" s="124"/>
      <c r="C232" s="124"/>
      <c r="D232" s="124"/>
      <c r="E232" s="124"/>
      <c r="F232" s="124"/>
      <c r="G232" s="55">
        <f>(G231+G230)*22.23%</f>
        <v>10.697951862</v>
      </c>
    </row>
    <row r="233" spans="1:7">
      <c r="A233" s="123" t="s">
        <v>195</v>
      </c>
      <c r="B233" s="124"/>
      <c r="C233" s="124"/>
      <c r="D233" s="124"/>
      <c r="E233" s="124"/>
      <c r="F233" s="124"/>
      <c r="G233" s="55">
        <v>0</v>
      </c>
    </row>
    <row r="234" spans="1:7">
      <c r="A234" s="123" t="s">
        <v>196</v>
      </c>
      <c r="B234" s="124"/>
      <c r="C234" s="124"/>
      <c r="D234" s="124"/>
      <c r="E234" s="124"/>
      <c r="F234" s="124"/>
      <c r="G234" s="55">
        <f>SUM(G231:G233)</f>
        <v>25.061891862</v>
      </c>
    </row>
    <row r="235" spans="1:7">
      <c r="A235" s="123" t="s">
        <v>197</v>
      </c>
      <c r="B235" s="124"/>
      <c r="C235" s="124"/>
      <c r="D235" s="124"/>
      <c r="E235" s="124"/>
      <c r="F235" s="124"/>
      <c r="G235" s="56">
        <f>TRUNC(G230+G234,2)</f>
        <v>58.82</v>
      </c>
    </row>
    <row r="236" spans="1:7">
      <c r="A236" s="123" t="s">
        <v>198</v>
      </c>
      <c r="B236" s="124"/>
      <c r="C236" s="124"/>
      <c r="D236" s="124"/>
      <c r="E236" s="124"/>
      <c r="F236" s="124"/>
      <c r="G236" s="55">
        <v>9.2100000000000009</v>
      </c>
    </row>
    <row r="237" spans="1:7">
      <c r="A237" s="123" t="s">
        <v>199</v>
      </c>
      <c r="B237" s="124"/>
      <c r="C237" s="124"/>
      <c r="D237" s="124"/>
      <c r="E237" s="124"/>
      <c r="F237" s="124"/>
      <c r="G237" s="56">
        <f>TRUNC(G235*G236,2)</f>
        <v>541.73</v>
      </c>
    </row>
    <row r="238" spans="1:7">
      <c r="A238" s="125"/>
      <c r="B238" s="126"/>
      <c r="C238" s="126"/>
      <c r="D238" s="126"/>
      <c r="E238" s="126"/>
      <c r="F238" s="126"/>
      <c r="G238" s="127"/>
    </row>
    <row r="239" spans="1:7" ht="81.599999999999994">
      <c r="A239" s="46" t="s">
        <v>51</v>
      </c>
      <c r="B239" s="47" t="s">
        <v>52</v>
      </c>
      <c r="C239" s="48" t="s">
        <v>17</v>
      </c>
      <c r="D239" s="48" t="s">
        <v>18</v>
      </c>
      <c r="E239" s="49"/>
      <c r="F239" s="50"/>
      <c r="G239" s="51"/>
    </row>
    <row r="240" spans="1:7" ht="61.2">
      <c r="A240" s="52" t="s">
        <v>254</v>
      </c>
      <c r="B240" s="53" t="s">
        <v>255</v>
      </c>
      <c r="C240" s="54" t="s">
        <v>17</v>
      </c>
      <c r="D240" s="54" t="s">
        <v>21</v>
      </c>
      <c r="E240" s="49">
        <v>3.7600000000000001E-2</v>
      </c>
      <c r="F240" s="50">
        <v>414.08</v>
      </c>
      <c r="G240" s="51">
        <f t="shared" ref="G240:G242" si="13">TRUNC(F240*E240,2)</f>
        <v>15.56</v>
      </c>
    </row>
    <row r="241" spans="1:7" ht="20.399999999999999">
      <c r="A241" s="52" t="s">
        <v>200</v>
      </c>
      <c r="B241" s="53" t="s">
        <v>201</v>
      </c>
      <c r="C241" s="54" t="s">
        <v>17</v>
      </c>
      <c r="D241" s="54" t="s">
        <v>189</v>
      </c>
      <c r="E241" s="49">
        <v>0.45696100000000001</v>
      </c>
      <c r="F241" s="50">
        <v>10.220000000000001</v>
      </c>
      <c r="G241" s="51">
        <f t="shared" si="13"/>
        <v>4.67</v>
      </c>
    </row>
    <row r="242" spans="1:7" ht="20.399999999999999">
      <c r="A242" s="52" t="s">
        <v>202</v>
      </c>
      <c r="B242" s="53" t="s">
        <v>203</v>
      </c>
      <c r="C242" s="54" t="s">
        <v>17</v>
      </c>
      <c r="D242" s="54" t="s">
        <v>189</v>
      </c>
      <c r="E242" s="49">
        <v>0.17100000000000001</v>
      </c>
      <c r="F242" s="50">
        <v>10.24</v>
      </c>
      <c r="G242" s="51">
        <f t="shared" si="13"/>
        <v>1.75</v>
      </c>
    </row>
    <row r="243" spans="1:7">
      <c r="A243" s="123" t="s">
        <v>190</v>
      </c>
      <c r="B243" s="124"/>
      <c r="C243" s="124"/>
      <c r="D243" s="124"/>
      <c r="E243" s="124"/>
      <c r="F243" s="124"/>
      <c r="G243" s="55">
        <v>5.33</v>
      </c>
    </row>
    <row r="244" spans="1:7">
      <c r="A244" s="123" t="s">
        <v>191</v>
      </c>
      <c r="B244" s="124"/>
      <c r="C244" s="124"/>
      <c r="D244" s="124"/>
      <c r="E244" s="124"/>
      <c r="F244" s="124"/>
      <c r="G244" s="55">
        <v>16.649999999999999</v>
      </c>
    </row>
    <row r="245" spans="1:7">
      <c r="A245" s="123" t="s">
        <v>192</v>
      </c>
      <c r="B245" s="124"/>
      <c r="C245" s="124"/>
      <c r="D245" s="124"/>
      <c r="E245" s="124"/>
      <c r="F245" s="124"/>
      <c r="G245" s="56">
        <f>SUM(G243:G244)</f>
        <v>21.979999999999997</v>
      </c>
    </row>
    <row r="246" spans="1:7">
      <c r="A246" s="123" t="s">
        <v>193</v>
      </c>
      <c r="B246" s="124"/>
      <c r="C246" s="124"/>
      <c r="D246" s="124"/>
      <c r="E246" s="124"/>
      <c r="F246" s="124"/>
      <c r="G246" s="55">
        <f>G243*116.78%</f>
        <v>6.2243740000000001</v>
      </c>
    </row>
    <row r="247" spans="1:7">
      <c r="A247" s="123" t="s">
        <v>194</v>
      </c>
      <c r="B247" s="124"/>
      <c r="C247" s="124"/>
      <c r="D247" s="124"/>
      <c r="E247" s="124"/>
      <c r="F247" s="124"/>
      <c r="G247" s="55">
        <f>(G246+G245)*22.23%</f>
        <v>6.2698323401999998</v>
      </c>
    </row>
    <row r="248" spans="1:7">
      <c r="A248" s="123" t="s">
        <v>195</v>
      </c>
      <c r="B248" s="124"/>
      <c r="C248" s="124"/>
      <c r="D248" s="124"/>
      <c r="E248" s="124"/>
      <c r="F248" s="124"/>
      <c r="G248" s="55">
        <v>0</v>
      </c>
    </row>
    <row r="249" spans="1:7">
      <c r="A249" s="123" t="s">
        <v>196</v>
      </c>
      <c r="B249" s="124"/>
      <c r="C249" s="124"/>
      <c r="D249" s="124"/>
      <c r="E249" s="124"/>
      <c r="F249" s="124"/>
      <c r="G249" s="55">
        <f>SUM(G246:G248)</f>
        <v>12.4942063402</v>
      </c>
    </row>
    <row r="250" spans="1:7">
      <c r="A250" s="123" t="s">
        <v>197</v>
      </c>
      <c r="B250" s="124"/>
      <c r="C250" s="124"/>
      <c r="D250" s="124"/>
      <c r="E250" s="124"/>
      <c r="F250" s="124"/>
      <c r="G250" s="56">
        <f>TRUNC(G245+G249,2)</f>
        <v>34.47</v>
      </c>
    </row>
    <row r="251" spans="1:7">
      <c r="A251" s="123" t="s">
        <v>198</v>
      </c>
      <c r="B251" s="124"/>
      <c r="C251" s="124"/>
      <c r="D251" s="124"/>
      <c r="E251" s="124"/>
      <c r="F251" s="124"/>
      <c r="G251" s="55">
        <v>9.2100000000000009</v>
      </c>
    </row>
    <row r="252" spans="1:7">
      <c r="A252" s="123" t="s">
        <v>199</v>
      </c>
      <c r="B252" s="124"/>
      <c r="C252" s="124"/>
      <c r="D252" s="124"/>
      <c r="E252" s="124"/>
      <c r="F252" s="124"/>
      <c r="G252" s="56">
        <f>TRUNC(G250*G251,2)</f>
        <v>317.45999999999998</v>
      </c>
    </row>
    <row r="253" spans="1:7">
      <c r="A253" s="125"/>
      <c r="B253" s="126"/>
      <c r="C253" s="126"/>
      <c r="D253" s="126"/>
      <c r="E253" s="126"/>
      <c r="F253" s="126"/>
      <c r="G253" s="127"/>
    </row>
    <row r="254" spans="1:7" ht="81.599999999999994">
      <c r="A254" s="46" t="s">
        <v>53</v>
      </c>
      <c r="B254" s="47" t="s">
        <v>54</v>
      </c>
      <c r="C254" s="48" t="s">
        <v>17</v>
      </c>
      <c r="D254" s="48" t="s">
        <v>18</v>
      </c>
      <c r="E254" s="49"/>
      <c r="F254" s="50"/>
      <c r="G254" s="51"/>
    </row>
    <row r="255" spans="1:7" ht="61.2">
      <c r="A255" s="52" t="s">
        <v>254</v>
      </c>
      <c r="B255" s="53" t="s">
        <v>255</v>
      </c>
      <c r="C255" s="54" t="s">
        <v>17</v>
      </c>
      <c r="D255" s="54" t="s">
        <v>21</v>
      </c>
      <c r="E255" s="49">
        <v>2.1299999999999999E-2</v>
      </c>
      <c r="F255" s="50">
        <v>414.08</v>
      </c>
      <c r="G255" s="51">
        <f t="shared" ref="G255:G257" si="14">TRUNC(F255*E255,2)</f>
        <v>8.81</v>
      </c>
    </row>
    <row r="256" spans="1:7" ht="20.399999999999999">
      <c r="A256" s="52" t="s">
        <v>200</v>
      </c>
      <c r="B256" s="53" t="s">
        <v>201</v>
      </c>
      <c r="C256" s="54" t="s">
        <v>17</v>
      </c>
      <c r="D256" s="54" t="s">
        <v>189</v>
      </c>
      <c r="E256" s="49">
        <v>0.32634730000000001</v>
      </c>
      <c r="F256" s="50">
        <v>10.220000000000001</v>
      </c>
      <c r="G256" s="51">
        <f t="shared" si="14"/>
        <v>3.33</v>
      </c>
    </row>
    <row r="257" spans="1:7" ht="20.399999999999999">
      <c r="A257" s="52" t="s">
        <v>202</v>
      </c>
      <c r="B257" s="53" t="s">
        <v>203</v>
      </c>
      <c r="C257" s="54" t="s">
        <v>17</v>
      </c>
      <c r="D257" s="54" t="s">
        <v>189</v>
      </c>
      <c r="E257" s="49">
        <v>0.13</v>
      </c>
      <c r="F257" s="50">
        <v>10.24</v>
      </c>
      <c r="G257" s="51">
        <f t="shared" si="14"/>
        <v>1.33</v>
      </c>
    </row>
    <row r="258" spans="1:7">
      <c r="A258" s="123" t="s">
        <v>190</v>
      </c>
      <c r="B258" s="124"/>
      <c r="C258" s="124"/>
      <c r="D258" s="124"/>
      <c r="E258" s="124"/>
      <c r="F258" s="124"/>
      <c r="G258" s="55">
        <v>3.66</v>
      </c>
    </row>
    <row r="259" spans="1:7">
      <c r="A259" s="123" t="s">
        <v>191</v>
      </c>
      <c r="B259" s="124"/>
      <c r="C259" s="124"/>
      <c r="D259" s="124"/>
      <c r="E259" s="124"/>
      <c r="F259" s="124"/>
      <c r="G259" s="55">
        <v>9.81</v>
      </c>
    </row>
    <row r="260" spans="1:7">
      <c r="A260" s="123" t="s">
        <v>192</v>
      </c>
      <c r="B260" s="124"/>
      <c r="C260" s="124"/>
      <c r="D260" s="124"/>
      <c r="E260" s="124"/>
      <c r="F260" s="124"/>
      <c r="G260" s="56">
        <f>SUM(G258:G259)</f>
        <v>13.47</v>
      </c>
    </row>
    <row r="261" spans="1:7">
      <c r="A261" s="123" t="s">
        <v>193</v>
      </c>
      <c r="B261" s="124"/>
      <c r="C261" s="124"/>
      <c r="D261" s="124"/>
      <c r="E261" s="124"/>
      <c r="F261" s="124"/>
      <c r="G261" s="55">
        <f>G258*116.78%</f>
        <v>4.2741480000000003</v>
      </c>
    </row>
    <row r="262" spans="1:7">
      <c r="A262" s="123" t="s">
        <v>194</v>
      </c>
      <c r="B262" s="124"/>
      <c r="C262" s="124"/>
      <c r="D262" s="124"/>
      <c r="E262" s="124"/>
      <c r="F262" s="124"/>
      <c r="G262" s="55">
        <f>(G261+G260)*22.23%</f>
        <v>3.9445241004000007</v>
      </c>
    </row>
    <row r="263" spans="1:7">
      <c r="A263" s="123" t="s">
        <v>195</v>
      </c>
      <c r="B263" s="124"/>
      <c r="C263" s="124"/>
      <c r="D263" s="124"/>
      <c r="E263" s="124"/>
      <c r="F263" s="124"/>
      <c r="G263" s="55">
        <v>0</v>
      </c>
    </row>
    <row r="264" spans="1:7">
      <c r="A264" s="123" t="s">
        <v>196</v>
      </c>
      <c r="B264" s="124"/>
      <c r="C264" s="124"/>
      <c r="D264" s="124"/>
      <c r="E264" s="124"/>
      <c r="F264" s="124"/>
      <c r="G264" s="55">
        <f>SUM(G261:G263)</f>
        <v>8.218672100400001</v>
      </c>
    </row>
    <row r="265" spans="1:7">
      <c r="A265" s="123" t="s">
        <v>197</v>
      </c>
      <c r="B265" s="124"/>
      <c r="C265" s="124"/>
      <c r="D265" s="124"/>
      <c r="E265" s="124"/>
      <c r="F265" s="124"/>
      <c r="G265" s="56">
        <f>TRUNC(G260+G264,2)</f>
        <v>21.68</v>
      </c>
    </row>
    <row r="266" spans="1:7">
      <c r="A266" s="123" t="s">
        <v>198</v>
      </c>
      <c r="B266" s="124"/>
      <c r="C266" s="124"/>
      <c r="D266" s="124"/>
      <c r="E266" s="124"/>
      <c r="F266" s="124"/>
      <c r="G266" s="55">
        <v>22.15</v>
      </c>
    </row>
    <row r="267" spans="1:7">
      <c r="A267" s="123" t="s">
        <v>199</v>
      </c>
      <c r="B267" s="124"/>
      <c r="C267" s="124"/>
      <c r="D267" s="124"/>
      <c r="E267" s="124"/>
      <c r="F267" s="124"/>
      <c r="G267" s="56">
        <f>TRUNC(G265*G266,2)</f>
        <v>480.21</v>
      </c>
    </row>
    <row r="268" spans="1:7">
      <c r="A268" s="125"/>
      <c r="B268" s="126"/>
      <c r="C268" s="126"/>
      <c r="D268" s="126"/>
      <c r="E268" s="126"/>
      <c r="F268" s="126"/>
      <c r="G268" s="127"/>
    </row>
    <row r="269" spans="1:7" ht="71.400000000000006">
      <c r="A269" s="46" t="s">
        <v>55</v>
      </c>
      <c r="B269" s="47" t="s">
        <v>56</v>
      </c>
      <c r="C269" s="48" t="s">
        <v>17</v>
      </c>
      <c r="D269" s="48" t="s">
        <v>18</v>
      </c>
      <c r="E269" s="49"/>
      <c r="F269" s="50"/>
      <c r="G269" s="51"/>
    </row>
    <row r="270" spans="1:7" ht="20.399999999999999">
      <c r="A270" s="52" t="s">
        <v>200</v>
      </c>
      <c r="B270" s="53" t="s">
        <v>201</v>
      </c>
      <c r="C270" s="54" t="s">
        <v>17</v>
      </c>
      <c r="D270" s="54" t="s">
        <v>189</v>
      </c>
      <c r="E270" s="49">
        <v>0.38996999999999998</v>
      </c>
      <c r="F270" s="50">
        <v>10.220000000000001</v>
      </c>
      <c r="G270" s="51">
        <f t="shared" ref="G270:G272" si="15">TRUNC(F270*E270,2)</f>
        <v>3.98</v>
      </c>
    </row>
    <row r="271" spans="1:7" ht="20.399999999999999">
      <c r="A271" s="52" t="s">
        <v>202</v>
      </c>
      <c r="B271" s="53" t="s">
        <v>203</v>
      </c>
      <c r="C271" s="54" t="s">
        <v>17</v>
      </c>
      <c r="D271" s="54" t="s">
        <v>189</v>
      </c>
      <c r="E271" s="49">
        <v>0.17100000000000001</v>
      </c>
      <c r="F271" s="50">
        <v>10.24</v>
      </c>
      <c r="G271" s="51">
        <f t="shared" si="15"/>
        <v>1.75</v>
      </c>
    </row>
    <row r="272" spans="1:7" ht="20.399999999999999">
      <c r="A272" s="52" t="s">
        <v>256</v>
      </c>
      <c r="B272" s="53" t="s">
        <v>257</v>
      </c>
      <c r="C272" s="54" t="s">
        <v>45</v>
      </c>
      <c r="D272" s="54" t="s">
        <v>207</v>
      </c>
      <c r="E272" s="49">
        <v>40</v>
      </c>
      <c r="F272" s="50">
        <v>0.67</v>
      </c>
      <c r="G272" s="51">
        <f t="shared" si="15"/>
        <v>26.8</v>
      </c>
    </row>
    <row r="273" spans="1:7">
      <c r="A273" s="123" t="s">
        <v>190</v>
      </c>
      <c r="B273" s="124"/>
      <c r="C273" s="124"/>
      <c r="D273" s="124"/>
      <c r="E273" s="124"/>
      <c r="F273" s="124"/>
      <c r="G273" s="55">
        <v>3.71</v>
      </c>
    </row>
    <row r="274" spans="1:7">
      <c r="A274" s="123" t="s">
        <v>191</v>
      </c>
      <c r="B274" s="124"/>
      <c r="C274" s="124"/>
      <c r="D274" s="124"/>
      <c r="E274" s="124"/>
      <c r="F274" s="124"/>
      <c r="G274" s="55">
        <v>28.82</v>
      </c>
    </row>
    <row r="275" spans="1:7">
      <c r="A275" s="123" t="s">
        <v>192</v>
      </c>
      <c r="B275" s="124"/>
      <c r="C275" s="124"/>
      <c r="D275" s="124"/>
      <c r="E275" s="124"/>
      <c r="F275" s="124"/>
      <c r="G275" s="56">
        <f>SUM(G273:G274)</f>
        <v>32.53</v>
      </c>
    </row>
    <row r="276" spans="1:7">
      <c r="A276" s="123" t="s">
        <v>193</v>
      </c>
      <c r="B276" s="124"/>
      <c r="C276" s="124"/>
      <c r="D276" s="124"/>
      <c r="E276" s="124"/>
      <c r="F276" s="124"/>
      <c r="G276" s="55">
        <f>G273*116.78%</f>
        <v>4.3325379999999996</v>
      </c>
    </row>
    <row r="277" spans="1:7">
      <c r="A277" s="123" t="s">
        <v>194</v>
      </c>
      <c r="B277" s="124"/>
      <c r="C277" s="124"/>
      <c r="D277" s="124"/>
      <c r="E277" s="124"/>
      <c r="F277" s="124"/>
      <c r="G277" s="55">
        <f>(G276+G275)*22.23%</f>
        <v>8.1945421974000006</v>
      </c>
    </row>
    <row r="278" spans="1:7">
      <c r="A278" s="123" t="s">
        <v>195</v>
      </c>
      <c r="B278" s="124"/>
      <c r="C278" s="124"/>
      <c r="D278" s="124"/>
      <c r="E278" s="124"/>
      <c r="F278" s="124"/>
      <c r="G278" s="55">
        <v>0</v>
      </c>
    </row>
    <row r="279" spans="1:7">
      <c r="A279" s="123" t="s">
        <v>196</v>
      </c>
      <c r="B279" s="124"/>
      <c r="C279" s="124"/>
      <c r="D279" s="124"/>
      <c r="E279" s="124"/>
      <c r="F279" s="124"/>
      <c r="G279" s="55">
        <f>SUM(G276:G278)</f>
        <v>12.5270801974</v>
      </c>
    </row>
    <row r="280" spans="1:7">
      <c r="A280" s="123" t="s">
        <v>197</v>
      </c>
      <c r="B280" s="124"/>
      <c r="C280" s="124"/>
      <c r="D280" s="124"/>
      <c r="E280" s="124"/>
      <c r="F280" s="124"/>
      <c r="G280" s="56">
        <f>TRUNC(G275+G279,2)</f>
        <v>45.05</v>
      </c>
    </row>
    <row r="281" spans="1:7">
      <c r="A281" s="123" t="s">
        <v>198</v>
      </c>
      <c r="B281" s="124"/>
      <c r="C281" s="124"/>
      <c r="D281" s="124"/>
      <c r="E281" s="124"/>
      <c r="F281" s="124"/>
      <c r="G281" s="55">
        <v>9.2100000000000009</v>
      </c>
    </row>
    <row r="282" spans="1:7">
      <c r="A282" s="123" t="s">
        <v>199</v>
      </c>
      <c r="B282" s="124"/>
      <c r="C282" s="124"/>
      <c r="D282" s="124"/>
      <c r="E282" s="124"/>
      <c r="F282" s="124"/>
      <c r="G282" s="56">
        <f>TRUNC(G280*G281,2)</f>
        <v>414.91</v>
      </c>
    </row>
    <row r="283" spans="1:7">
      <c r="A283" s="125"/>
      <c r="B283" s="126"/>
      <c r="C283" s="126"/>
      <c r="D283" s="126"/>
      <c r="E283" s="126"/>
      <c r="F283" s="126"/>
      <c r="G283" s="127"/>
    </row>
    <row r="284" spans="1:7">
      <c r="A284" s="46">
        <v>5</v>
      </c>
      <c r="B284" s="117" t="s">
        <v>57</v>
      </c>
      <c r="C284" s="117"/>
      <c r="D284" s="117"/>
      <c r="E284" s="117"/>
      <c r="F284" s="117"/>
      <c r="G284" s="118"/>
    </row>
    <row r="285" spans="1:7">
      <c r="A285" s="46" t="s">
        <v>58</v>
      </c>
      <c r="B285" s="47" t="s">
        <v>59</v>
      </c>
      <c r="C285" s="48" t="s">
        <v>17</v>
      </c>
      <c r="D285" s="48" t="s">
        <v>18</v>
      </c>
      <c r="E285" s="49"/>
      <c r="F285" s="50"/>
      <c r="G285" s="51"/>
    </row>
    <row r="286" spans="1:7" ht="20.399999999999999">
      <c r="A286" s="52">
        <v>5318</v>
      </c>
      <c r="B286" s="53" t="s">
        <v>258</v>
      </c>
      <c r="C286" s="54" t="s">
        <v>45</v>
      </c>
      <c r="D286" s="54" t="s">
        <v>214</v>
      </c>
      <c r="E286" s="49">
        <v>0.05</v>
      </c>
      <c r="F286" s="50">
        <v>8.6</v>
      </c>
      <c r="G286" s="51">
        <f t="shared" ref="G286:G289" si="16">TRUNC(F286*E286,2)</f>
        <v>0.43</v>
      </c>
    </row>
    <row r="287" spans="1:7">
      <c r="A287" s="52">
        <v>7304</v>
      </c>
      <c r="B287" s="53" t="s">
        <v>259</v>
      </c>
      <c r="C287" s="54" t="s">
        <v>45</v>
      </c>
      <c r="D287" s="54" t="s">
        <v>214</v>
      </c>
      <c r="E287" s="49">
        <v>0.5</v>
      </c>
      <c r="F287" s="50">
        <v>39.67</v>
      </c>
      <c r="G287" s="51">
        <f t="shared" si="16"/>
        <v>19.829999999999998</v>
      </c>
    </row>
    <row r="288" spans="1:7" ht="20.399999999999999">
      <c r="A288" s="52" t="s">
        <v>260</v>
      </c>
      <c r="B288" s="53" t="s">
        <v>261</v>
      </c>
      <c r="C288" s="54" t="s">
        <v>17</v>
      </c>
      <c r="D288" s="54" t="s">
        <v>189</v>
      </c>
      <c r="E288" s="49">
        <v>0.15</v>
      </c>
      <c r="F288" s="50">
        <v>11.53</v>
      </c>
      <c r="G288" s="51">
        <f t="shared" si="16"/>
        <v>1.72</v>
      </c>
    </row>
    <row r="289" spans="1:7" ht="20.399999999999999">
      <c r="A289" s="52" t="s">
        <v>202</v>
      </c>
      <c r="B289" s="53" t="s">
        <v>203</v>
      </c>
      <c r="C289" s="54" t="s">
        <v>17</v>
      </c>
      <c r="D289" s="54" t="s">
        <v>189</v>
      </c>
      <c r="E289" s="49">
        <v>0.18</v>
      </c>
      <c r="F289" s="50">
        <v>10.24</v>
      </c>
      <c r="G289" s="51">
        <f t="shared" si="16"/>
        <v>1.84</v>
      </c>
    </row>
    <row r="290" spans="1:7">
      <c r="A290" s="123" t="s">
        <v>190</v>
      </c>
      <c r="B290" s="124"/>
      <c r="C290" s="124"/>
      <c r="D290" s="124"/>
      <c r="E290" s="124"/>
      <c r="F290" s="124"/>
      <c r="G290" s="55">
        <v>2.0499999999999998</v>
      </c>
    </row>
    <row r="291" spans="1:7">
      <c r="A291" s="123" t="s">
        <v>191</v>
      </c>
      <c r="B291" s="124"/>
      <c r="C291" s="124"/>
      <c r="D291" s="124"/>
      <c r="E291" s="124"/>
      <c r="F291" s="124"/>
      <c r="G291" s="55">
        <v>21.77</v>
      </c>
    </row>
    <row r="292" spans="1:7">
      <c r="A292" s="123" t="s">
        <v>192</v>
      </c>
      <c r="B292" s="124"/>
      <c r="C292" s="124"/>
      <c r="D292" s="124"/>
      <c r="E292" s="124"/>
      <c r="F292" s="124"/>
      <c r="G292" s="56">
        <f>SUM(G290:G291)</f>
        <v>23.82</v>
      </c>
    </row>
    <row r="293" spans="1:7">
      <c r="A293" s="123" t="s">
        <v>193</v>
      </c>
      <c r="B293" s="124"/>
      <c r="C293" s="124"/>
      <c r="D293" s="124"/>
      <c r="E293" s="124"/>
      <c r="F293" s="124"/>
      <c r="G293" s="55">
        <f>G290*116.78%</f>
        <v>2.3939899999999996</v>
      </c>
    </row>
    <row r="294" spans="1:7">
      <c r="A294" s="123" t="s">
        <v>194</v>
      </c>
      <c r="B294" s="124"/>
      <c r="C294" s="124"/>
      <c r="D294" s="124"/>
      <c r="E294" s="124"/>
      <c r="F294" s="124"/>
      <c r="G294" s="55">
        <f>(G293+G292)*22.23%</f>
        <v>5.827369977</v>
      </c>
    </row>
    <row r="295" spans="1:7">
      <c r="A295" s="123" t="s">
        <v>195</v>
      </c>
      <c r="B295" s="124"/>
      <c r="C295" s="124"/>
      <c r="D295" s="124"/>
      <c r="E295" s="124"/>
      <c r="F295" s="124"/>
      <c r="G295" s="55">
        <v>0</v>
      </c>
    </row>
    <row r="296" spans="1:7">
      <c r="A296" s="123" t="s">
        <v>196</v>
      </c>
      <c r="B296" s="124"/>
      <c r="C296" s="124"/>
      <c r="D296" s="124"/>
      <c r="E296" s="124"/>
      <c r="F296" s="124"/>
      <c r="G296" s="55">
        <f>SUM(G293:G295)</f>
        <v>8.2213599769999988</v>
      </c>
    </row>
    <row r="297" spans="1:7">
      <c r="A297" s="123" t="s">
        <v>197</v>
      </c>
      <c r="B297" s="124"/>
      <c r="C297" s="124"/>
      <c r="D297" s="124"/>
      <c r="E297" s="124"/>
      <c r="F297" s="124"/>
      <c r="G297" s="56">
        <f>TRUNC(G292+G296,2)</f>
        <v>32.04</v>
      </c>
    </row>
    <row r="298" spans="1:7">
      <c r="A298" s="123" t="s">
        <v>198</v>
      </c>
      <c r="B298" s="124"/>
      <c r="C298" s="124"/>
      <c r="D298" s="124"/>
      <c r="E298" s="124"/>
      <c r="F298" s="124"/>
      <c r="G298" s="55">
        <v>1.4</v>
      </c>
    </row>
    <row r="299" spans="1:7">
      <c r="A299" s="123" t="s">
        <v>199</v>
      </c>
      <c r="B299" s="124"/>
      <c r="C299" s="124"/>
      <c r="D299" s="124"/>
      <c r="E299" s="124"/>
      <c r="F299" s="124"/>
      <c r="G299" s="56">
        <f>TRUNC(G297*G298,2)</f>
        <v>44.85</v>
      </c>
    </row>
    <row r="300" spans="1:7">
      <c r="A300" s="125"/>
      <c r="B300" s="126"/>
      <c r="C300" s="126"/>
      <c r="D300" s="126"/>
      <c r="E300" s="126"/>
      <c r="F300" s="126"/>
      <c r="G300" s="127"/>
    </row>
    <row r="301" spans="1:7" ht="30.6">
      <c r="A301" s="46" t="s">
        <v>60</v>
      </c>
      <c r="B301" s="47" t="s">
        <v>61</v>
      </c>
      <c r="C301" s="48" t="s">
        <v>17</v>
      </c>
      <c r="D301" s="48" t="s">
        <v>18</v>
      </c>
      <c r="E301" s="49"/>
      <c r="F301" s="50"/>
      <c r="G301" s="51"/>
    </row>
    <row r="302" spans="1:7" ht="20.399999999999999">
      <c r="A302" s="52">
        <v>6085</v>
      </c>
      <c r="B302" s="53" t="s">
        <v>262</v>
      </c>
      <c r="C302" s="54" t="s">
        <v>45</v>
      </c>
      <c r="D302" s="54" t="s">
        <v>214</v>
      </c>
      <c r="E302" s="49">
        <v>0.16</v>
      </c>
      <c r="F302" s="50">
        <v>3.8</v>
      </c>
      <c r="G302" s="51">
        <f t="shared" ref="G302:G304" si="17">TRUNC(F302*E302,2)</f>
        <v>0.6</v>
      </c>
    </row>
    <row r="303" spans="1:7" ht="20.399999999999999">
      <c r="A303" s="52" t="s">
        <v>260</v>
      </c>
      <c r="B303" s="53" t="s">
        <v>261</v>
      </c>
      <c r="C303" s="54" t="s">
        <v>17</v>
      </c>
      <c r="D303" s="54" t="s">
        <v>189</v>
      </c>
      <c r="E303" s="49">
        <v>3.6483660000000001E-2</v>
      </c>
      <c r="F303" s="50">
        <v>11.53</v>
      </c>
      <c r="G303" s="51">
        <f t="shared" si="17"/>
        <v>0.42</v>
      </c>
    </row>
    <row r="304" spans="1:7" ht="20.399999999999999">
      <c r="A304" s="52" t="s">
        <v>202</v>
      </c>
      <c r="B304" s="53" t="s">
        <v>203</v>
      </c>
      <c r="C304" s="54" t="s">
        <v>17</v>
      </c>
      <c r="D304" s="54" t="s">
        <v>189</v>
      </c>
      <c r="E304" s="49">
        <v>1.9E-2</v>
      </c>
      <c r="F304" s="50">
        <v>10.24</v>
      </c>
      <c r="G304" s="51">
        <f t="shared" si="17"/>
        <v>0.19</v>
      </c>
    </row>
    <row r="305" spans="1:7">
      <c r="A305" s="123" t="s">
        <v>190</v>
      </c>
      <c r="B305" s="124"/>
      <c r="C305" s="124"/>
      <c r="D305" s="124"/>
      <c r="E305" s="124"/>
      <c r="F305" s="124"/>
      <c r="G305" s="55">
        <v>0.36</v>
      </c>
    </row>
    <row r="306" spans="1:7">
      <c r="A306" s="123" t="s">
        <v>191</v>
      </c>
      <c r="B306" s="124"/>
      <c r="C306" s="124"/>
      <c r="D306" s="124"/>
      <c r="E306" s="124"/>
      <c r="F306" s="124"/>
      <c r="G306" s="55">
        <v>0.85</v>
      </c>
    </row>
    <row r="307" spans="1:7">
      <c r="A307" s="123" t="s">
        <v>192</v>
      </c>
      <c r="B307" s="124"/>
      <c r="C307" s="124"/>
      <c r="D307" s="124"/>
      <c r="E307" s="124"/>
      <c r="F307" s="124"/>
      <c r="G307" s="56">
        <f>SUM(G305:G306)</f>
        <v>1.21</v>
      </c>
    </row>
    <row r="308" spans="1:7">
      <c r="A308" s="123" t="s">
        <v>193</v>
      </c>
      <c r="B308" s="124"/>
      <c r="C308" s="124"/>
      <c r="D308" s="124"/>
      <c r="E308" s="124"/>
      <c r="F308" s="124"/>
      <c r="G308" s="55">
        <f>G305*116.78%</f>
        <v>0.42040799999999995</v>
      </c>
    </row>
    <row r="309" spans="1:7">
      <c r="A309" s="123" t="s">
        <v>194</v>
      </c>
      <c r="B309" s="124"/>
      <c r="C309" s="124"/>
      <c r="D309" s="124"/>
      <c r="E309" s="124"/>
      <c r="F309" s="124"/>
      <c r="G309" s="55">
        <f>(G308+G307)*22.23%</f>
        <v>0.36243969839999995</v>
      </c>
    </row>
    <row r="310" spans="1:7">
      <c r="A310" s="123" t="s">
        <v>195</v>
      </c>
      <c r="B310" s="124"/>
      <c r="C310" s="124"/>
      <c r="D310" s="124"/>
      <c r="E310" s="124"/>
      <c r="F310" s="124"/>
      <c r="G310" s="55">
        <v>0</v>
      </c>
    </row>
    <row r="311" spans="1:7">
      <c r="A311" s="123" t="s">
        <v>196</v>
      </c>
      <c r="B311" s="124"/>
      <c r="C311" s="124"/>
      <c r="D311" s="124"/>
      <c r="E311" s="124"/>
      <c r="F311" s="124"/>
      <c r="G311" s="55">
        <f>SUM(G308:G310)</f>
        <v>0.7828476983999999</v>
      </c>
    </row>
    <row r="312" spans="1:7">
      <c r="A312" s="123" t="s">
        <v>197</v>
      </c>
      <c r="B312" s="124"/>
      <c r="C312" s="124"/>
      <c r="D312" s="124"/>
      <c r="E312" s="124"/>
      <c r="F312" s="124"/>
      <c r="G312" s="56">
        <f>TRUNC(G307+G311,2)</f>
        <v>1.99</v>
      </c>
    </row>
    <row r="313" spans="1:7">
      <c r="A313" s="123" t="s">
        <v>198</v>
      </c>
      <c r="B313" s="124"/>
      <c r="C313" s="124"/>
      <c r="D313" s="124"/>
      <c r="E313" s="124"/>
      <c r="F313" s="124"/>
      <c r="G313" s="55">
        <v>54.22</v>
      </c>
    </row>
    <row r="314" spans="1:7">
      <c r="A314" s="123" t="s">
        <v>199</v>
      </c>
      <c r="B314" s="124"/>
      <c r="C314" s="124"/>
      <c r="D314" s="124"/>
      <c r="E314" s="124"/>
      <c r="F314" s="124"/>
      <c r="G314" s="56">
        <f>TRUNC(G312*G313,2)</f>
        <v>107.89</v>
      </c>
    </row>
    <row r="315" spans="1:7">
      <c r="A315" s="125"/>
      <c r="B315" s="126"/>
      <c r="C315" s="126"/>
      <c r="D315" s="126"/>
      <c r="E315" s="126"/>
      <c r="F315" s="126"/>
      <c r="G315" s="127"/>
    </row>
    <row r="316" spans="1:7" ht="30.6">
      <c r="A316" s="46" t="s">
        <v>62</v>
      </c>
      <c r="B316" s="47" t="s">
        <v>63</v>
      </c>
      <c r="C316" s="48" t="s">
        <v>17</v>
      </c>
      <c r="D316" s="48" t="s">
        <v>18</v>
      </c>
      <c r="E316" s="49"/>
      <c r="F316" s="50"/>
      <c r="G316" s="51"/>
    </row>
    <row r="317" spans="1:7" ht="20.399999999999999">
      <c r="A317" s="52">
        <v>6085</v>
      </c>
      <c r="B317" s="53" t="s">
        <v>262</v>
      </c>
      <c r="C317" s="54" t="s">
        <v>45</v>
      </c>
      <c r="D317" s="54" t="s">
        <v>214</v>
      </c>
      <c r="E317" s="49">
        <v>0.16</v>
      </c>
      <c r="F317" s="50">
        <v>3.8</v>
      </c>
      <c r="G317" s="51">
        <f t="shared" ref="G317:G319" si="18">TRUNC(F317*E317,2)</f>
        <v>0.6</v>
      </c>
    </row>
    <row r="318" spans="1:7" ht="20.399999999999999">
      <c r="A318" s="52" t="s">
        <v>260</v>
      </c>
      <c r="B318" s="53" t="s">
        <v>261</v>
      </c>
      <c r="C318" s="54" t="s">
        <v>17</v>
      </c>
      <c r="D318" s="54" t="s">
        <v>189</v>
      </c>
      <c r="E318" s="49">
        <v>3.2000000000000001E-2</v>
      </c>
      <c r="F318" s="50">
        <v>11.53</v>
      </c>
      <c r="G318" s="51">
        <f t="shared" si="18"/>
        <v>0.36</v>
      </c>
    </row>
    <row r="319" spans="1:7" ht="20.399999999999999">
      <c r="A319" s="52" t="s">
        <v>202</v>
      </c>
      <c r="B319" s="53" t="s">
        <v>203</v>
      </c>
      <c r="C319" s="54" t="s">
        <v>17</v>
      </c>
      <c r="D319" s="54" t="s">
        <v>189</v>
      </c>
      <c r="E319" s="49">
        <v>8.9999999999999993E-3</v>
      </c>
      <c r="F319" s="50">
        <v>10.24</v>
      </c>
      <c r="G319" s="51">
        <f t="shared" si="18"/>
        <v>0.09</v>
      </c>
    </row>
    <row r="320" spans="1:7">
      <c r="A320" s="123" t="s">
        <v>190</v>
      </c>
      <c r="B320" s="124"/>
      <c r="C320" s="124"/>
      <c r="D320" s="124"/>
      <c r="E320" s="124"/>
      <c r="F320" s="124"/>
      <c r="G320" s="55">
        <v>0.25</v>
      </c>
    </row>
    <row r="321" spans="1:7">
      <c r="A321" s="123" t="s">
        <v>191</v>
      </c>
      <c r="B321" s="124"/>
      <c r="C321" s="124"/>
      <c r="D321" s="124"/>
      <c r="E321" s="124"/>
      <c r="F321" s="124"/>
      <c r="G321" s="55">
        <v>0.8</v>
      </c>
    </row>
    <row r="322" spans="1:7">
      <c r="A322" s="123" t="s">
        <v>192</v>
      </c>
      <c r="B322" s="124"/>
      <c r="C322" s="124"/>
      <c r="D322" s="124"/>
      <c r="E322" s="124"/>
      <c r="F322" s="124"/>
      <c r="G322" s="56">
        <f>SUM(G320:G321)</f>
        <v>1.05</v>
      </c>
    </row>
    <row r="323" spans="1:7">
      <c r="A323" s="123" t="s">
        <v>193</v>
      </c>
      <c r="B323" s="124"/>
      <c r="C323" s="124"/>
      <c r="D323" s="124"/>
      <c r="E323" s="124"/>
      <c r="F323" s="124"/>
      <c r="G323" s="55">
        <f>G320*116.78%</f>
        <v>0.29194999999999999</v>
      </c>
    </row>
    <row r="324" spans="1:7">
      <c r="A324" s="123" t="s">
        <v>194</v>
      </c>
      <c r="B324" s="124"/>
      <c r="C324" s="124"/>
      <c r="D324" s="124"/>
      <c r="E324" s="124"/>
      <c r="F324" s="124"/>
      <c r="G324" s="55">
        <f>(G323+G322)*22.23%</f>
        <v>0.29831548499999999</v>
      </c>
    </row>
    <row r="325" spans="1:7">
      <c r="A325" s="123" t="s">
        <v>195</v>
      </c>
      <c r="B325" s="124"/>
      <c r="C325" s="124"/>
      <c r="D325" s="124"/>
      <c r="E325" s="124"/>
      <c r="F325" s="124"/>
      <c r="G325" s="55">
        <v>0</v>
      </c>
    </row>
    <row r="326" spans="1:7">
      <c r="A326" s="123" t="s">
        <v>196</v>
      </c>
      <c r="B326" s="124"/>
      <c r="C326" s="124"/>
      <c r="D326" s="124"/>
      <c r="E326" s="124"/>
      <c r="F326" s="124"/>
      <c r="G326" s="55">
        <f>SUM(G323:G325)</f>
        <v>0.59026548499999998</v>
      </c>
    </row>
    <row r="327" spans="1:7">
      <c r="A327" s="123" t="s">
        <v>197</v>
      </c>
      <c r="B327" s="124"/>
      <c r="C327" s="124"/>
      <c r="D327" s="124"/>
      <c r="E327" s="124"/>
      <c r="F327" s="124"/>
      <c r="G327" s="56">
        <f>TRUNC(G322+G326,2)</f>
        <v>1.64</v>
      </c>
    </row>
    <row r="328" spans="1:7">
      <c r="A328" s="123" t="s">
        <v>198</v>
      </c>
      <c r="B328" s="124"/>
      <c r="C328" s="124"/>
      <c r="D328" s="124"/>
      <c r="E328" s="124"/>
      <c r="F328" s="124"/>
      <c r="G328" s="55">
        <v>97.73</v>
      </c>
    </row>
    <row r="329" spans="1:7">
      <c r="A329" s="123" t="s">
        <v>199</v>
      </c>
      <c r="B329" s="124"/>
      <c r="C329" s="124"/>
      <c r="D329" s="124"/>
      <c r="E329" s="124"/>
      <c r="F329" s="124"/>
      <c r="G329" s="56">
        <f>TRUNC(G327*G328,2)</f>
        <v>160.27000000000001</v>
      </c>
    </row>
    <row r="330" spans="1:7">
      <c r="A330" s="125"/>
      <c r="B330" s="126"/>
      <c r="C330" s="126"/>
      <c r="D330" s="126"/>
      <c r="E330" s="126"/>
      <c r="F330" s="126"/>
      <c r="G330" s="127"/>
    </row>
    <row r="331" spans="1:7" ht="30.6">
      <c r="A331" s="46" t="s">
        <v>64</v>
      </c>
      <c r="B331" s="47" t="s">
        <v>65</v>
      </c>
      <c r="C331" s="48" t="s">
        <v>17</v>
      </c>
      <c r="D331" s="48" t="s">
        <v>18</v>
      </c>
      <c r="E331" s="49"/>
      <c r="F331" s="50"/>
      <c r="G331" s="51"/>
    </row>
    <row r="332" spans="1:7" ht="20.399999999999999">
      <c r="A332" s="52">
        <v>7356</v>
      </c>
      <c r="B332" s="53" t="s">
        <v>263</v>
      </c>
      <c r="C332" s="54" t="s">
        <v>45</v>
      </c>
      <c r="D332" s="54" t="s">
        <v>214</v>
      </c>
      <c r="E332" s="49">
        <v>0.33</v>
      </c>
      <c r="F332" s="50">
        <v>12.61</v>
      </c>
      <c r="G332" s="51">
        <f t="shared" ref="G332:G334" si="19">TRUNC(F332*E332,2)</f>
        <v>4.16</v>
      </c>
    </row>
    <row r="333" spans="1:7" ht="20.399999999999999">
      <c r="A333" s="52" t="s">
        <v>260</v>
      </c>
      <c r="B333" s="53" t="s">
        <v>261</v>
      </c>
      <c r="C333" s="54" t="s">
        <v>17</v>
      </c>
      <c r="D333" s="54" t="s">
        <v>189</v>
      </c>
      <c r="E333" s="49">
        <v>0.20048640000000001</v>
      </c>
      <c r="F333" s="50">
        <v>11.53</v>
      </c>
      <c r="G333" s="51">
        <f t="shared" si="19"/>
        <v>2.31</v>
      </c>
    </row>
    <row r="334" spans="1:7" ht="20.399999999999999">
      <c r="A334" s="52" t="s">
        <v>202</v>
      </c>
      <c r="B334" s="53" t="s">
        <v>203</v>
      </c>
      <c r="C334" s="54" t="s">
        <v>17</v>
      </c>
      <c r="D334" s="54" t="s">
        <v>189</v>
      </c>
      <c r="E334" s="49">
        <v>8.8999999999999996E-2</v>
      </c>
      <c r="F334" s="50">
        <v>10.24</v>
      </c>
      <c r="G334" s="51">
        <f t="shared" si="19"/>
        <v>0.91</v>
      </c>
    </row>
    <row r="335" spans="1:7">
      <c r="A335" s="123" t="s">
        <v>190</v>
      </c>
      <c r="B335" s="124"/>
      <c r="C335" s="124"/>
      <c r="D335" s="124"/>
      <c r="E335" s="124"/>
      <c r="F335" s="124"/>
      <c r="G335" s="55">
        <v>1.9</v>
      </c>
    </row>
    <row r="336" spans="1:7">
      <c r="A336" s="123" t="s">
        <v>191</v>
      </c>
      <c r="B336" s="124"/>
      <c r="C336" s="124"/>
      <c r="D336" s="124"/>
      <c r="E336" s="124"/>
      <c r="F336" s="124"/>
      <c r="G336" s="55">
        <v>5.48</v>
      </c>
    </row>
    <row r="337" spans="1:7">
      <c r="A337" s="123" t="s">
        <v>192</v>
      </c>
      <c r="B337" s="124"/>
      <c r="C337" s="124"/>
      <c r="D337" s="124"/>
      <c r="E337" s="124"/>
      <c r="F337" s="124"/>
      <c r="G337" s="56">
        <f>SUM(G335:G336)</f>
        <v>7.3800000000000008</v>
      </c>
    </row>
    <row r="338" spans="1:7">
      <c r="A338" s="123" t="s">
        <v>193</v>
      </c>
      <c r="B338" s="124"/>
      <c r="C338" s="124"/>
      <c r="D338" s="124"/>
      <c r="E338" s="124"/>
      <c r="F338" s="124"/>
      <c r="G338" s="55">
        <f>G335*116.78%</f>
        <v>2.21882</v>
      </c>
    </row>
    <row r="339" spans="1:7">
      <c r="A339" s="123" t="s">
        <v>194</v>
      </c>
      <c r="B339" s="124"/>
      <c r="C339" s="124"/>
      <c r="D339" s="124"/>
      <c r="E339" s="124"/>
      <c r="F339" s="124"/>
      <c r="G339" s="55">
        <f>(G338+G337)*22.23%</f>
        <v>2.133817686</v>
      </c>
    </row>
    <row r="340" spans="1:7">
      <c r="A340" s="123" t="s">
        <v>195</v>
      </c>
      <c r="B340" s="124"/>
      <c r="C340" s="124"/>
      <c r="D340" s="124"/>
      <c r="E340" s="124"/>
      <c r="F340" s="124"/>
      <c r="G340" s="55">
        <v>0</v>
      </c>
    </row>
    <row r="341" spans="1:7">
      <c r="A341" s="123" t="s">
        <v>196</v>
      </c>
      <c r="B341" s="124"/>
      <c r="C341" s="124"/>
      <c r="D341" s="124"/>
      <c r="E341" s="124"/>
      <c r="F341" s="124"/>
      <c r="G341" s="55">
        <f>SUM(G338:G340)</f>
        <v>4.3526376859999996</v>
      </c>
    </row>
    <row r="342" spans="1:7">
      <c r="A342" s="123" t="s">
        <v>197</v>
      </c>
      <c r="B342" s="124"/>
      <c r="C342" s="124"/>
      <c r="D342" s="124"/>
      <c r="E342" s="124"/>
      <c r="F342" s="124"/>
      <c r="G342" s="56">
        <f>TRUNC(G337+G341,2)</f>
        <v>11.73</v>
      </c>
    </row>
    <row r="343" spans="1:7">
      <c r="A343" s="123" t="s">
        <v>198</v>
      </c>
      <c r="B343" s="124"/>
      <c r="C343" s="124"/>
      <c r="D343" s="124"/>
      <c r="E343" s="124"/>
      <c r="F343" s="124"/>
      <c r="G343" s="55">
        <v>54.22</v>
      </c>
    </row>
    <row r="344" spans="1:7">
      <c r="A344" s="123" t="s">
        <v>199</v>
      </c>
      <c r="B344" s="124"/>
      <c r="C344" s="124"/>
      <c r="D344" s="124"/>
      <c r="E344" s="124"/>
      <c r="F344" s="124"/>
      <c r="G344" s="56">
        <f>TRUNC(G342*G343,2)</f>
        <v>636</v>
      </c>
    </row>
    <row r="345" spans="1:7">
      <c r="A345" s="125"/>
      <c r="B345" s="126"/>
      <c r="C345" s="126"/>
      <c r="D345" s="126"/>
      <c r="E345" s="126"/>
      <c r="F345" s="126"/>
      <c r="G345" s="127"/>
    </row>
    <row r="346" spans="1:7" ht="40.799999999999997">
      <c r="A346" s="46" t="s">
        <v>66</v>
      </c>
      <c r="B346" s="47" t="s">
        <v>67</v>
      </c>
      <c r="C346" s="48" t="s">
        <v>17</v>
      </c>
      <c r="D346" s="48" t="s">
        <v>18</v>
      </c>
      <c r="E346" s="49"/>
      <c r="F346" s="50"/>
      <c r="G346" s="51"/>
    </row>
    <row r="347" spans="1:7" ht="20.399999999999999">
      <c r="A347" s="52">
        <v>7356</v>
      </c>
      <c r="B347" s="53" t="s">
        <v>263</v>
      </c>
      <c r="C347" s="54" t="s">
        <v>45</v>
      </c>
      <c r="D347" s="54" t="s">
        <v>214</v>
      </c>
      <c r="E347" s="49">
        <v>0.33</v>
      </c>
      <c r="F347" s="50">
        <v>12.61</v>
      </c>
      <c r="G347" s="51">
        <f t="shared" ref="G347:G349" si="20">TRUNC(F347*E347,2)</f>
        <v>4.16</v>
      </c>
    </row>
    <row r="348" spans="1:7" ht="20.399999999999999">
      <c r="A348" s="52" t="s">
        <v>260</v>
      </c>
      <c r="B348" s="53" t="s">
        <v>261</v>
      </c>
      <c r="C348" s="54" t="s">
        <v>17</v>
      </c>
      <c r="D348" s="54" t="s">
        <v>189</v>
      </c>
      <c r="E348" s="49">
        <v>0.16087560000000001</v>
      </c>
      <c r="F348" s="50">
        <v>11.53</v>
      </c>
      <c r="G348" s="51">
        <f t="shared" si="20"/>
        <v>1.85</v>
      </c>
    </row>
    <row r="349" spans="1:7" ht="20.399999999999999">
      <c r="A349" s="52" t="s">
        <v>202</v>
      </c>
      <c r="B349" s="53" t="s">
        <v>203</v>
      </c>
      <c r="C349" s="54" t="s">
        <v>17</v>
      </c>
      <c r="D349" s="54" t="s">
        <v>189</v>
      </c>
      <c r="E349" s="49">
        <v>6.4000000000000001E-2</v>
      </c>
      <c r="F349" s="50">
        <v>10.24</v>
      </c>
      <c r="G349" s="51">
        <f t="shared" si="20"/>
        <v>0.65</v>
      </c>
    </row>
    <row r="350" spans="1:7">
      <c r="A350" s="123" t="s">
        <v>190</v>
      </c>
      <c r="B350" s="124"/>
      <c r="C350" s="124"/>
      <c r="D350" s="124"/>
      <c r="E350" s="124"/>
      <c r="F350" s="124"/>
      <c r="G350" s="55">
        <v>1.47</v>
      </c>
    </row>
    <row r="351" spans="1:7">
      <c r="A351" s="123" t="s">
        <v>191</v>
      </c>
      <c r="B351" s="124"/>
      <c r="C351" s="124"/>
      <c r="D351" s="124"/>
      <c r="E351" s="124"/>
      <c r="F351" s="124"/>
      <c r="G351" s="55">
        <v>5.1899999999999995</v>
      </c>
    </row>
    <row r="352" spans="1:7">
      <c r="A352" s="123" t="s">
        <v>192</v>
      </c>
      <c r="B352" s="124"/>
      <c r="C352" s="124"/>
      <c r="D352" s="124"/>
      <c r="E352" s="124"/>
      <c r="F352" s="124"/>
      <c r="G352" s="56">
        <f>SUM(G350:G351)</f>
        <v>6.6599999999999993</v>
      </c>
    </row>
    <row r="353" spans="1:7">
      <c r="A353" s="123" t="s">
        <v>193</v>
      </c>
      <c r="B353" s="124"/>
      <c r="C353" s="124"/>
      <c r="D353" s="124"/>
      <c r="E353" s="124"/>
      <c r="F353" s="124"/>
      <c r="G353" s="55">
        <f>G350*116.78%</f>
        <v>1.7166659999999998</v>
      </c>
    </row>
    <row r="354" spans="1:7">
      <c r="A354" s="123" t="s">
        <v>194</v>
      </c>
      <c r="B354" s="124"/>
      <c r="C354" s="124"/>
      <c r="D354" s="124"/>
      <c r="E354" s="124"/>
      <c r="F354" s="124"/>
      <c r="G354" s="55">
        <f>(G353+G352)*22.23%</f>
        <v>1.8621328517999995</v>
      </c>
    </row>
    <row r="355" spans="1:7">
      <c r="A355" s="123" t="s">
        <v>195</v>
      </c>
      <c r="B355" s="124"/>
      <c r="C355" s="124"/>
      <c r="D355" s="124"/>
      <c r="E355" s="124"/>
      <c r="F355" s="124"/>
      <c r="G355" s="55">
        <v>0</v>
      </c>
    </row>
    <row r="356" spans="1:7">
      <c r="A356" s="123" t="s">
        <v>196</v>
      </c>
      <c r="B356" s="124"/>
      <c r="C356" s="124"/>
      <c r="D356" s="124"/>
      <c r="E356" s="124"/>
      <c r="F356" s="124"/>
      <c r="G356" s="55">
        <f>SUM(G353:G355)</f>
        <v>3.5787988517999993</v>
      </c>
    </row>
    <row r="357" spans="1:7">
      <c r="A357" s="123" t="s">
        <v>197</v>
      </c>
      <c r="B357" s="124"/>
      <c r="C357" s="124"/>
      <c r="D357" s="124"/>
      <c r="E357" s="124"/>
      <c r="F357" s="124"/>
      <c r="G357" s="56">
        <f>TRUNC(G352+G356,2)</f>
        <v>10.23</v>
      </c>
    </row>
    <row r="358" spans="1:7">
      <c r="A358" s="123" t="s">
        <v>198</v>
      </c>
      <c r="B358" s="124"/>
      <c r="C358" s="124"/>
      <c r="D358" s="124"/>
      <c r="E358" s="124"/>
      <c r="F358" s="124"/>
      <c r="G358" s="55">
        <v>97.73</v>
      </c>
    </row>
    <row r="359" spans="1:7">
      <c r="A359" s="123" t="s">
        <v>199</v>
      </c>
      <c r="B359" s="124"/>
      <c r="C359" s="124"/>
      <c r="D359" s="124"/>
      <c r="E359" s="124"/>
      <c r="F359" s="124"/>
      <c r="G359" s="56">
        <f>TRUNC(G357*G358,2)</f>
        <v>999.77</v>
      </c>
    </row>
    <row r="360" spans="1:7">
      <c r="A360" s="125"/>
      <c r="B360" s="126"/>
      <c r="C360" s="126"/>
      <c r="D360" s="126"/>
      <c r="E360" s="126"/>
      <c r="F360" s="126"/>
      <c r="G360" s="127"/>
    </row>
    <row r="361" spans="1:7" ht="30.6">
      <c r="A361" s="46" t="s">
        <v>68</v>
      </c>
      <c r="B361" s="47" t="s">
        <v>69</v>
      </c>
      <c r="C361" s="48" t="s">
        <v>17</v>
      </c>
      <c r="D361" s="48" t="s">
        <v>18</v>
      </c>
      <c r="E361" s="49"/>
      <c r="F361" s="50"/>
      <c r="G361" s="51"/>
    </row>
    <row r="362" spans="1:7" ht="30.6">
      <c r="A362" s="52">
        <v>3767</v>
      </c>
      <c r="B362" s="53" t="s">
        <v>264</v>
      </c>
      <c r="C362" s="54" t="s">
        <v>45</v>
      </c>
      <c r="D362" s="54" t="s">
        <v>32</v>
      </c>
      <c r="E362" s="49">
        <v>0.1</v>
      </c>
      <c r="F362" s="50">
        <v>0.48</v>
      </c>
      <c r="G362" s="51">
        <f t="shared" ref="G362:G365" si="21">TRUNC(F362*E362,2)</f>
        <v>0.04</v>
      </c>
    </row>
    <row r="363" spans="1:7" ht="20.399999999999999">
      <c r="A363" s="52">
        <v>4051</v>
      </c>
      <c r="B363" s="53" t="s">
        <v>265</v>
      </c>
      <c r="C363" s="54" t="s">
        <v>45</v>
      </c>
      <c r="D363" s="54" t="s">
        <v>266</v>
      </c>
      <c r="E363" s="49">
        <v>4.8899999999999999E-2</v>
      </c>
      <c r="F363" s="50">
        <v>37.840000000000003</v>
      </c>
      <c r="G363" s="51">
        <f t="shared" si="21"/>
        <v>1.85</v>
      </c>
    </row>
    <row r="364" spans="1:7" ht="20.399999999999999">
      <c r="A364" s="52" t="s">
        <v>260</v>
      </c>
      <c r="B364" s="53" t="s">
        <v>261</v>
      </c>
      <c r="C364" s="54" t="s">
        <v>17</v>
      </c>
      <c r="D364" s="54" t="s">
        <v>189</v>
      </c>
      <c r="E364" s="49">
        <v>0.5</v>
      </c>
      <c r="F364" s="50">
        <v>11.53</v>
      </c>
      <c r="G364" s="51">
        <f t="shared" si="21"/>
        <v>5.76</v>
      </c>
    </row>
    <row r="365" spans="1:7" ht="20.399999999999999">
      <c r="A365" s="52" t="s">
        <v>202</v>
      </c>
      <c r="B365" s="53" t="s">
        <v>203</v>
      </c>
      <c r="C365" s="54" t="s">
        <v>17</v>
      </c>
      <c r="D365" s="54" t="s">
        <v>189</v>
      </c>
      <c r="E365" s="49">
        <v>0.247</v>
      </c>
      <c r="F365" s="50">
        <v>10.24</v>
      </c>
      <c r="G365" s="51">
        <f t="shared" si="21"/>
        <v>2.52</v>
      </c>
    </row>
    <row r="366" spans="1:7">
      <c r="A366" s="123" t="s">
        <v>190</v>
      </c>
      <c r="B366" s="124"/>
      <c r="C366" s="124"/>
      <c r="D366" s="124"/>
      <c r="E366" s="124"/>
      <c r="F366" s="124"/>
      <c r="G366" s="55">
        <v>4.8499999999999996</v>
      </c>
    </row>
    <row r="367" spans="1:7">
      <c r="A367" s="123" t="s">
        <v>191</v>
      </c>
      <c r="B367" s="124"/>
      <c r="C367" s="124"/>
      <c r="D367" s="124"/>
      <c r="E367" s="124"/>
      <c r="F367" s="124"/>
      <c r="G367" s="55">
        <v>5.3199999999999994</v>
      </c>
    </row>
    <row r="368" spans="1:7">
      <c r="A368" s="123" t="s">
        <v>192</v>
      </c>
      <c r="B368" s="124"/>
      <c r="C368" s="124"/>
      <c r="D368" s="124"/>
      <c r="E368" s="124"/>
      <c r="F368" s="124"/>
      <c r="G368" s="56">
        <f>SUM(G366:G367)</f>
        <v>10.169999999999998</v>
      </c>
    </row>
    <row r="369" spans="1:7">
      <c r="A369" s="123" t="s">
        <v>193</v>
      </c>
      <c r="B369" s="124"/>
      <c r="C369" s="124"/>
      <c r="D369" s="124"/>
      <c r="E369" s="124"/>
      <c r="F369" s="124"/>
      <c r="G369" s="55">
        <f>G366*116.78%</f>
        <v>5.663829999999999</v>
      </c>
    </row>
    <row r="370" spans="1:7">
      <c r="A370" s="123" t="s">
        <v>194</v>
      </c>
      <c r="B370" s="124"/>
      <c r="C370" s="124"/>
      <c r="D370" s="124"/>
      <c r="E370" s="124"/>
      <c r="F370" s="124"/>
      <c r="G370" s="55">
        <f>(G369+G368)*22.23%</f>
        <v>3.5198604089999992</v>
      </c>
    </row>
    <row r="371" spans="1:7">
      <c r="A371" s="123" t="s">
        <v>195</v>
      </c>
      <c r="B371" s="124"/>
      <c r="C371" s="124"/>
      <c r="D371" s="124"/>
      <c r="E371" s="124"/>
      <c r="F371" s="124"/>
      <c r="G371" s="55">
        <v>0</v>
      </c>
    </row>
    <row r="372" spans="1:7">
      <c r="A372" s="123" t="s">
        <v>196</v>
      </c>
      <c r="B372" s="124"/>
      <c r="C372" s="124"/>
      <c r="D372" s="124"/>
      <c r="E372" s="124"/>
      <c r="F372" s="124"/>
      <c r="G372" s="55">
        <f>SUM(G369:G371)</f>
        <v>9.1836904089999987</v>
      </c>
    </row>
    <row r="373" spans="1:7">
      <c r="A373" s="123" t="s">
        <v>197</v>
      </c>
      <c r="B373" s="124"/>
      <c r="C373" s="124"/>
      <c r="D373" s="124"/>
      <c r="E373" s="124"/>
      <c r="F373" s="124"/>
      <c r="G373" s="56">
        <f>TRUNC(G368+G372,2)</f>
        <v>19.350000000000001</v>
      </c>
    </row>
    <row r="374" spans="1:7">
      <c r="A374" s="123" t="s">
        <v>198</v>
      </c>
      <c r="B374" s="124"/>
      <c r="C374" s="124"/>
      <c r="D374" s="124"/>
      <c r="E374" s="124"/>
      <c r="F374" s="124"/>
      <c r="G374" s="55">
        <v>54.22</v>
      </c>
    </row>
    <row r="375" spans="1:7">
      <c r="A375" s="123" t="s">
        <v>199</v>
      </c>
      <c r="B375" s="124"/>
      <c r="C375" s="124"/>
      <c r="D375" s="124"/>
      <c r="E375" s="124"/>
      <c r="F375" s="124"/>
      <c r="G375" s="56">
        <f>TRUNC(G373*G374,2)</f>
        <v>1049.1500000000001</v>
      </c>
    </row>
    <row r="376" spans="1:7">
      <c r="A376" s="125"/>
      <c r="B376" s="126"/>
      <c r="C376" s="126"/>
      <c r="D376" s="126"/>
      <c r="E376" s="126"/>
      <c r="F376" s="126"/>
      <c r="G376" s="127"/>
    </row>
    <row r="377" spans="1:7" ht="30.6">
      <c r="A377" s="46" t="s">
        <v>70</v>
      </c>
      <c r="B377" s="47" t="s">
        <v>71</v>
      </c>
      <c r="C377" s="48" t="s">
        <v>17</v>
      </c>
      <c r="D377" s="48" t="s">
        <v>18</v>
      </c>
      <c r="E377" s="49"/>
      <c r="F377" s="50"/>
      <c r="G377" s="51"/>
    </row>
    <row r="378" spans="1:7" ht="30.6">
      <c r="A378" s="52">
        <v>3767</v>
      </c>
      <c r="B378" s="53" t="s">
        <v>264</v>
      </c>
      <c r="C378" s="54" t="s">
        <v>45</v>
      </c>
      <c r="D378" s="54" t="s">
        <v>32</v>
      </c>
      <c r="E378" s="49">
        <v>0.1</v>
      </c>
      <c r="F378" s="50">
        <v>0.48</v>
      </c>
      <c r="G378" s="51">
        <f t="shared" ref="G378:G381" si="22">TRUNC(F378*E378,2)</f>
        <v>0.04</v>
      </c>
    </row>
    <row r="379" spans="1:7" ht="20.399999999999999">
      <c r="A379" s="52">
        <v>4051</v>
      </c>
      <c r="B379" s="53" t="s">
        <v>265</v>
      </c>
      <c r="C379" s="54" t="s">
        <v>45</v>
      </c>
      <c r="D379" s="54" t="s">
        <v>266</v>
      </c>
      <c r="E379" s="49">
        <v>4.8899999999999999E-2</v>
      </c>
      <c r="F379" s="50">
        <v>37.840000000000003</v>
      </c>
      <c r="G379" s="51">
        <f t="shared" si="22"/>
        <v>1.85</v>
      </c>
    </row>
    <row r="380" spans="1:7" ht="20.399999999999999">
      <c r="A380" s="52" t="s">
        <v>260</v>
      </c>
      <c r="B380" s="53" t="s">
        <v>261</v>
      </c>
      <c r="C380" s="54" t="s">
        <v>17</v>
      </c>
      <c r="D380" s="54" t="s">
        <v>189</v>
      </c>
      <c r="E380" s="49">
        <v>0.23</v>
      </c>
      <c r="F380" s="50">
        <v>11.53</v>
      </c>
      <c r="G380" s="51">
        <f t="shared" si="22"/>
        <v>2.65</v>
      </c>
    </row>
    <row r="381" spans="1:7" ht="20.399999999999999">
      <c r="A381" s="52" t="s">
        <v>202</v>
      </c>
      <c r="B381" s="53" t="s">
        <v>203</v>
      </c>
      <c r="C381" s="54" t="s">
        <v>17</v>
      </c>
      <c r="D381" s="54" t="s">
        <v>189</v>
      </c>
      <c r="E381" s="49">
        <v>0.10814</v>
      </c>
      <c r="F381" s="50">
        <v>10.24</v>
      </c>
      <c r="G381" s="51">
        <f t="shared" si="22"/>
        <v>1.1000000000000001</v>
      </c>
    </row>
    <row r="382" spans="1:7">
      <c r="A382" s="123" t="s">
        <v>190</v>
      </c>
      <c r="B382" s="124"/>
      <c r="C382" s="124"/>
      <c r="D382" s="124"/>
      <c r="E382" s="124"/>
      <c r="F382" s="124"/>
      <c r="G382" s="55">
        <v>2.2200000000000002</v>
      </c>
    </row>
    <row r="383" spans="1:7">
      <c r="A383" s="123" t="s">
        <v>191</v>
      </c>
      <c r="B383" s="124"/>
      <c r="C383" s="124"/>
      <c r="D383" s="124"/>
      <c r="E383" s="124"/>
      <c r="F383" s="124"/>
      <c r="G383" s="55">
        <v>3.42</v>
      </c>
    </row>
    <row r="384" spans="1:7">
      <c r="A384" s="123" t="s">
        <v>192</v>
      </c>
      <c r="B384" s="124"/>
      <c r="C384" s="124"/>
      <c r="D384" s="124"/>
      <c r="E384" s="124"/>
      <c r="F384" s="124"/>
      <c r="G384" s="56">
        <f>SUM(G382:G383)</f>
        <v>5.6400000000000006</v>
      </c>
    </row>
    <row r="385" spans="1:7">
      <c r="A385" s="123" t="s">
        <v>193</v>
      </c>
      <c r="B385" s="124"/>
      <c r="C385" s="124"/>
      <c r="D385" s="124"/>
      <c r="E385" s="124"/>
      <c r="F385" s="124"/>
      <c r="G385" s="55">
        <f>G382*116.78%</f>
        <v>2.5925160000000003</v>
      </c>
    </row>
    <row r="386" spans="1:7">
      <c r="A386" s="123" t="s">
        <v>194</v>
      </c>
      <c r="B386" s="124"/>
      <c r="C386" s="124"/>
      <c r="D386" s="124"/>
      <c r="E386" s="124"/>
      <c r="F386" s="124"/>
      <c r="G386" s="55">
        <f>(G385+G384)*22.23%</f>
        <v>1.8300883068</v>
      </c>
    </row>
    <row r="387" spans="1:7">
      <c r="A387" s="123" t="s">
        <v>195</v>
      </c>
      <c r="B387" s="124"/>
      <c r="C387" s="124"/>
      <c r="D387" s="124"/>
      <c r="E387" s="124"/>
      <c r="F387" s="124"/>
      <c r="G387" s="55">
        <v>0</v>
      </c>
    </row>
    <row r="388" spans="1:7">
      <c r="A388" s="123" t="s">
        <v>196</v>
      </c>
      <c r="B388" s="124"/>
      <c r="C388" s="124"/>
      <c r="D388" s="124"/>
      <c r="E388" s="124"/>
      <c r="F388" s="124"/>
      <c r="G388" s="55">
        <f>SUM(G385:G387)</f>
        <v>4.4226043068000003</v>
      </c>
    </row>
    <row r="389" spans="1:7">
      <c r="A389" s="123" t="s">
        <v>197</v>
      </c>
      <c r="B389" s="124"/>
      <c r="C389" s="124"/>
      <c r="D389" s="124"/>
      <c r="E389" s="124"/>
      <c r="F389" s="124"/>
      <c r="G389" s="56">
        <f>TRUNC(G384+G388,2)</f>
        <v>10.06</v>
      </c>
    </row>
    <row r="390" spans="1:7">
      <c r="A390" s="123" t="s">
        <v>198</v>
      </c>
      <c r="B390" s="124"/>
      <c r="C390" s="124"/>
      <c r="D390" s="124"/>
      <c r="E390" s="124"/>
      <c r="F390" s="124"/>
      <c r="G390" s="55">
        <v>97.73</v>
      </c>
    </row>
    <row r="391" spans="1:7">
      <c r="A391" s="123" t="s">
        <v>199</v>
      </c>
      <c r="B391" s="124"/>
      <c r="C391" s="124"/>
      <c r="D391" s="124"/>
      <c r="E391" s="124"/>
      <c r="F391" s="124"/>
      <c r="G391" s="56">
        <f>TRUNC(G389*G390,2)</f>
        <v>983.16</v>
      </c>
    </row>
    <row r="392" spans="1:7">
      <c r="A392" s="125"/>
      <c r="B392" s="126"/>
      <c r="C392" s="126"/>
      <c r="D392" s="126"/>
      <c r="E392" s="126"/>
      <c r="F392" s="126"/>
      <c r="G392" s="127"/>
    </row>
    <row r="393" spans="1:7">
      <c r="A393" s="46">
        <v>6</v>
      </c>
      <c r="B393" s="117" t="s">
        <v>72</v>
      </c>
      <c r="C393" s="117"/>
      <c r="D393" s="117"/>
      <c r="E393" s="117"/>
      <c r="F393" s="117"/>
      <c r="G393" s="118"/>
    </row>
    <row r="394" spans="1:7" ht="40.799999999999997">
      <c r="A394" s="46" t="s">
        <v>73</v>
      </c>
      <c r="B394" s="47" t="s">
        <v>74</v>
      </c>
      <c r="C394" s="48" t="s">
        <v>17</v>
      </c>
      <c r="D394" s="48" t="s">
        <v>32</v>
      </c>
      <c r="E394" s="49"/>
      <c r="F394" s="50"/>
      <c r="G394" s="51"/>
    </row>
    <row r="395" spans="1:7" ht="40.799999999999997">
      <c r="A395" s="52">
        <v>11795</v>
      </c>
      <c r="B395" s="53" t="s">
        <v>267</v>
      </c>
      <c r="C395" s="54" t="s">
        <v>45</v>
      </c>
      <c r="D395" s="54" t="s">
        <v>18</v>
      </c>
      <c r="E395" s="49">
        <v>1.0049999999999999</v>
      </c>
      <c r="F395" s="50">
        <v>378.23</v>
      </c>
      <c r="G395" s="51">
        <f t="shared" ref="G395:G401" si="23">TRUNC(F395*E395,2)</f>
        <v>380.12</v>
      </c>
    </row>
    <row r="396" spans="1:7">
      <c r="A396" s="52">
        <v>37329</v>
      </c>
      <c r="B396" s="53" t="s">
        <v>268</v>
      </c>
      <c r="C396" s="54" t="s">
        <v>45</v>
      </c>
      <c r="D396" s="54" t="s">
        <v>207</v>
      </c>
      <c r="E396" s="49">
        <v>3.5099999999999999E-2</v>
      </c>
      <c r="F396" s="50">
        <v>31.82</v>
      </c>
      <c r="G396" s="51">
        <f t="shared" si="23"/>
        <v>1.1100000000000001</v>
      </c>
    </row>
    <row r="397" spans="1:7" ht="30.6">
      <c r="A397" s="52">
        <v>37591</v>
      </c>
      <c r="B397" s="53" t="s">
        <v>269</v>
      </c>
      <c r="C397" s="54" t="s">
        <v>45</v>
      </c>
      <c r="D397" s="54" t="s">
        <v>32</v>
      </c>
      <c r="E397" s="49">
        <v>2</v>
      </c>
      <c r="F397" s="50">
        <v>23.6</v>
      </c>
      <c r="G397" s="51">
        <f t="shared" si="23"/>
        <v>47.2</v>
      </c>
    </row>
    <row r="398" spans="1:7" ht="20.399999999999999">
      <c r="A398" s="52">
        <v>4823</v>
      </c>
      <c r="B398" s="53" t="s">
        <v>270</v>
      </c>
      <c r="C398" s="54" t="s">
        <v>45</v>
      </c>
      <c r="D398" s="54" t="s">
        <v>207</v>
      </c>
      <c r="E398" s="49">
        <v>0.52280000000000004</v>
      </c>
      <c r="F398" s="50">
        <v>27.3</v>
      </c>
      <c r="G398" s="51">
        <f t="shared" si="23"/>
        <v>14.27</v>
      </c>
    </row>
    <row r="399" spans="1:7" ht="40.799999999999997">
      <c r="A399" s="52">
        <v>7568</v>
      </c>
      <c r="B399" s="53" t="s">
        <v>232</v>
      </c>
      <c r="C399" s="54" t="s">
        <v>45</v>
      </c>
      <c r="D399" s="54" t="s">
        <v>32</v>
      </c>
      <c r="E399" s="49">
        <v>6</v>
      </c>
      <c r="F399" s="50">
        <v>0.41</v>
      </c>
      <c r="G399" s="51">
        <f t="shared" si="23"/>
        <v>2.46</v>
      </c>
    </row>
    <row r="400" spans="1:7" ht="20.399999999999999">
      <c r="A400" s="52" t="s">
        <v>271</v>
      </c>
      <c r="B400" s="53" t="s">
        <v>272</v>
      </c>
      <c r="C400" s="54" t="s">
        <v>17</v>
      </c>
      <c r="D400" s="54" t="s">
        <v>189</v>
      </c>
      <c r="E400" s="49">
        <v>1.4645319999999999</v>
      </c>
      <c r="F400" s="50">
        <v>11.13</v>
      </c>
      <c r="G400" s="51">
        <f t="shared" si="23"/>
        <v>16.3</v>
      </c>
    </row>
    <row r="401" spans="1:7" ht="20.399999999999999">
      <c r="A401" s="52" t="s">
        <v>202</v>
      </c>
      <c r="B401" s="53" t="s">
        <v>203</v>
      </c>
      <c r="C401" s="54" t="s">
        <v>17</v>
      </c>
      <c r="D401" s="54" t="s">
        <v>189</v>
      </c>
      <c r="E401" s="49">
        <v>0.98</v>
      </c>
      <c r="F401" s="50">
        <v>10.24</v>
      </c>
      <c r="G401" s="51">
        <f t="shared" si="23"/>
        <v>10.029999999999999</v>
      </c>
    </row>
    <row r="402" spans="1:7">
      <c r="A402" s="123" t="s">
        <v>190</v>
      </c>
      <c r="B402" s="124"/>
      <c r="C402" s="124"/>
      <c r="D402" s="124"/>
      <c r="E402" s="124"/>
      <c r="F402" s="124"/>
      <c r="G402" s="55">
        <v>15.15</v>
      </c>
    </row>
    <row r="403" spans="1:7">
      <c r="A403" s="123" t="s">
        <v>191</v>
      </c>
      <c r="B403" s="124"/>
      <c r="C403" s="124"/>
      <c r="D403" s="124"/>
      <c r="E403" s="124"/>
      <c r="F403" s="124"/>
      <c r="G403" s="55">
        <v>456.34</v>
      </c>
    </row>
    <row r="404" spans="1:7">
      <c r="A404" s="123" t="s">
        <v>192</v>
      </c>
      <c r="B404" s="124"/>
      <c r="C404" s="124"/>
      <c r="D404" s="124"/>
      <c r="E404" s="124"/>
      <c r="F404" s="124"/>
      <c r="G404" s="56">
        <f>SUM(G402:G403)</f>
        <v>471.48999999999995</v>
      </c>
    </row>
    <row r="405" spans="1:7">
      <c r="A405" s="123" t="s">
        <v>193</v>
      </c>
      <c r="B405" s="124"/>
      <c r="C405" s="124"/>
      <c r="D405" s="124"/>
      <c r="E405" s="124"/>
      <c r="F405" s="124"/>
      <c r="G405" s="55">
        <f>G402*116.78%</f>
        <v>17.692170000000001</v>
      </c>
    </row>
    <row r="406" spans="1:7">
      <c r="A406" s="123" t="s">
        <v>194</v>
      </c>
      <c r="B406" s="124"/>
      <c r="C406" s="124"/>
      <c r="D406" s="124"/>
      <c r="E406" s="124"/>
      <c r="F406" s="124"/>
      <c r="G406" s="55">
        <f>(G405+G404)*22.23%</f>
        <v>108.74519639099998</v>
      </c>
    </row>
    <row r="407" spans="1:7">
      <c r="A407" s="123" t="s">
        <v>195</v>
      </c>
      <c r="B407" s="124"/>
      <c r="C407" s="124"/>
      <c r="D407" s="124"/>
      <c r="E407" s="124"/>
      <c r="F407" s="124"/>
      <c r="G407" s="55">
        <v>0</v>
      </c>
    </row>
    <row r="408" spans="1:7">
      <c r="A408" s="123" t="s">
        <v>196</v>
      </c>
      <c r="B408" s="124"/>
      <c r="C408" s="124"/>
      <c r="D408" s="124"/>
      <c r="E408" s="124"/>
      <c r="F408" s="124"/>
      <c r="G408" s="55">
        <f>SUM(G405:G407)</f>
        <v>126.43736639099998</v>
      </c>
    </row>
    <row r="409" spans="1:7">
      <c r="A409" s="123" t="s">
        <v>197</v>
      </c>
      <c r="B409" s="124"/>
      <c r="C409" s="124"/>
      <c r="D409" s="124"/>
      <c r="E409" s="124"/>
      <c r="F409" s="124"/>
      <c r="G409" s="56">
        <f>TRUNC(G404+G408,2)</f>
        <v>597.91999999999996</v>
      </c>
    </row>
    <row r="410" spans="1:7">
      <c r="A410" s="123" t="s">
        <v>198</v>
      </c>
      <c r="B410" s="124"/>
      <c r="C410" s="124"/>
      <c r="D410" s="124"/>
      <c r="E410" s="124"/>
      <c r="F410" s="124"/>
      <c r="G410" s="55">
        <v>1</v>
      </c>
    </row>
    <row r="411" spans="1:7">
      <c r="A411" s="123" t="s">
        <v>199</v>
      </c>
      <c r="B411" s="124"/>
      <c r="C411" s="124"/>
      <c r="D411" s="124"/>
      <c r="E411" s="124"/>
      <c r="F411" s="124"/>
      <c r="G411" s="56">
        <f>TRUNC(G409*G410,2)</f>
        <v>597.91999999999996</v>
      </c>
    </row>
    <row r="412" spans="1:7">
      <c r="A412" s="125"/>
      <c r="B412" s="126"/>
      <c r="C412" s="126"/>
      <c r="D412" s="126"/>
      <c r="E412" s="126"/>
      <c r="F412" s="126"/>
      <c r="G412" s="127"/>
    </row>
    <row r="413" spans="1:7" ht="61.2">
      <c r="A413" s="46" t="s">
        <v>75</v>
      </c>
      <c r="B413" s="47" t="s">
        <v>76</v>
      </c>
      <c r="C413" s="48" t="s">
        <v>17</v>
      </c>
      <c r="D413" s="48" t="s">
        <v>32</v>
      </c>
      <c r="E413" s="49"/>
      <c r="F413" s="50"/>
      <c r="G413" s="51"/>
    </row>
    <row r="414" spans="1:7" ht="40.799999999999997">
      <c r="A414" s="52" t="s">
        <v>273</v>
      </c>
      <c r="B414" s="53" t="s">
        <v>274</v>
      </c>
      <c r="C414" s="54" t="s">
        <v>17</v>
      </c>
      <c r="D414" s="54" t="s">
        <v>32</v>
      </c>
      <c r="E414" s="49">
        <v>1</v>
      </c>
      <c r="F414" s="50">
        <v>27.57</v>
      </c>
      <c r="G414" s="51">
        <f t="shared" ref="G414:G416" si="24">TRUNC(F414*E414,2)</f>
        <v>27.57</v>
      </c>
    </row>
    <row r="415" spans="1:7" ht="30.6">
      <c r="A415" s="52" t="s">
        <v>275</v>
      </c>
      <c r="B415" s="53" t="s">
        <v>276</v>
      </c>
      <c r="C415" s="54" t="s">
        <v>17</v>
      </c>
      <c r="D415" s="54" t="s">
        <v>32</v>
      </c>
      <c r="E415" s="49">
        <v>1</v>
      </c>
      <c r="F415" s="50">
        <v>7.91</v>
      </c>
      <c r="G415" s="51">
        <f t="shared" si="24"/>
        <v>7.91</v>
      </c>
    </row>
    <row r="416" spans="1:7" ht="30.6">
      <c r="A416" s="52" t="s">
        <v>277</v>
      </c>
      <c r="B416" s="53" t="s">
        <v>278</v>
      </c>
      <c r="C416" s="54" t="s">
        <v>17</v>
      </c>
      <c r="D416" s="54" t="s">
        <v>32</v>
      </c>
      <c r="E416" s="49">
        <v>1</v>
      </c>
      <c r="F416" s="50">
        <v>107.23</v>
      </c>
      <c r="G416" s="51">
        <f t="shared" si="24"/>
        <v>107.23</v>
      </c>
    </row>
    <row r="417" spans="1:7">
      <c r="A417" s="123" t="s">
        <v>190</v>
      </c>
      <c r="B417" s="124"/>
      <c r="C417" s="124"/>
      <c r="D417" s="124"/>
      <c r="E417" s="124"/>
      <c r="F417" s="124"/>
      <c r="G417" s="55">
        <v>4.71</v>
      </c>
    </row>
    <row r="418" spans="1:7">
      <c r="A418" s="123" t="s">
        <v>191</v>
      </c>
      <c r="B418" s="124"/>
      <c r="C418" s="124"/>
      <c r="D418" s="124"/>
      <c r="E418" s="124"/>
      <c r="F418" s="124"/>
      <c r="G418" s="55">
        <v>138</v>
      </c>
    </row>
    <row r="419" spans="1:7">
      <c r="A419" s="123" t="s">
        <v>192</v>
      </c>
      <c r="B419" s="124"/>
      <c r="C419" s="124"/>
      <c r="D419" s="124"/>
      <c r="E419" s="124"/>
      <c r="F419" s="124"/>
      <c r="G419" s="56">
        <f>SUM(G417:G418)</f>
        <v>142.71</v>
      </c>
    </row>
    <row r="420" spans="1:7">
      <c r="A420" s="123" t="s">
        <v>193</v>
      </c>
      <c r="B420" s="124"/>
      <c r="C420" s="124"/>
      <c r="D420" s="124"/>
      <c r="E420" s="124"/>
      <c r="F420" s="124"/>
      <c r="G420" s="55">
        <f>G417*116.78%</f>
        <v>5.5003379999999993</v>
      </c>
    </row>
    <row r="421" spans="1:7">
      <c r="A421" s="123" t="s">
        <v>194</v>
      </c>
      <c r="B421" s="124"/>
      <c r="C421" s="124"/>
      <c r="D421" s="124"/>
      <c r="E421" s="124"/>
      <c r="F421" s="124"/>
      <c r="G421" s="55">
        <f>(G420+G419)*22.23%</f>
        <v>32.947158137400002</v>
      </c>
    </row>
    <row r="422" spans="1:7">
      <c r="A422" s="123" t="s">
        <v>195</v>
      </c>
      <c r="B422" s="124"/>
      <c r="C422" s="124"/>
      <c r="D422" s="124"/>
      <c r="E422" s="124"/>
      <c r="F422" s="124"/>
      <c r="G422" s="55">
        <v>0</v>
      </c>
    </row>
    <row r="423" spans="1:7">
      <c r="A423" s="123" t="s">
        <v>196</v>
      </c>
      <c r="B423" s="124"/>
      <c r="C423" s="124"/>
      <c r="D423" s="124"/>
      <c r="E423" s="124"/>
      <c r="F423" s="124"/>
      <c r="G423" s="55">
        <f>SUM(G420:G422)</f>
        <v>38.447496137400002</v>
      </c>
    </row>
    <row r="424" spans="1:7">
      <c r="A424" s="123" t="s">
        <v>197</v>
      </c>
      <c r="B424" s="124"/>
      <c r="C424" s="124"/>
      <c r="D424" s="124"/>
      <c r="E424" s="124"/>
      <c r="F424" s="124"/>
      <c r="G424" s="56">
        <f>TRUNC(G419+G423,2)</f>
        <v>181.15</v>
      </c>
    </row>
    <row r="425" spans="1:7">
      <c r="A425" s="123" t="s">
        <v>198</v>
      </c>
      <c r="B425" s="124"/>
      <c r="C425" s="124"/>
      <c r="D425" s="124"/>
      <c r="E425" s="124"/>
      <c r="F425" s="124"/>
      <c r="G425" s="55">
        <v>2</v>
      </c>
    </row>
    <row r="426" spans="1:7">
      <c r="A426" s="123" t="s">
        <v>199</v>
      </c>
      <c r="B426" s="124"/>
      <c r="C426" s="124"/>
      <c r="D426" s="124"/>
      <c r="E426" s="124"/>
      <c r="F426" s="124"/>
      <c r="G426" s="56">
        <f>TRUNC(G424*G425,2)</f>
        <v>362.3</v>
      </c>
    </row>
    <row r="427" spans="1:7">
      <c r="A427" s="125"/>
      <c r="B427" s="126"/>
      <c r="C427" s="126"/>
      <c r="D427" s="126"/>
      <c r="E427" s="126"/>
      <c r="F427" s="126"/>
      <c r="G427" s="127"/>
    </row>
    <row r="428" spans="1:7" ht="81.599999999999994">
      <c r="A428" s="46" t="s">
        <v>49</v>
      </c>
      <c r="B428" s="47" t="s">
        <v>50</v>
      </c>
      <c r="C428" s="48" t="s">
        <v>17</v>
      </c>
      <c r="D428" s="48" t="s">
        <v>18</v>
      </c>
      <c r="E428" s="49"/>
      <c r="F428" s="50"/>
      <c r="G428" s="51"/>
    </row>
    <row r="429" spans="1:7" ht="51">
      <c r="A429" s="52">
        <v>34557</v>
      </c>
      <c r="B429" s="53" t="s">
        <v>249</v>
      </c>
      <c r="C429" s="54" t="s">
        <v>45</v>
      </c>
      <c r="D429" s="54" t="s">
        <v>82</v>
      </c>
      <c r="E429" s="49">
        <v>0.42</v>
      </c>
      <c r="F429" s="50">
        <v>0.98</v>
      </c>
      <c r="G429" s="51">
        <f t="shared" ref="G429:G434" si="25">TRUNC(F429*E429,2)</f>
        <v>0.41</v>
      </c>
    </row>
    <row r="430" spans="1:7" ht="20.399999999999999">
      <c r="A430" s="52">
        <v>37395</v>
      </c>
      <c r="B430" s="53" t="s">
        <v>250</v>
      </c>
      <c r="C430" s="54" t="s">
        <v>45</v>
      </c>
      <c r="D430" s="54" t="s">
        <v>251</v>
      </c>
      <c r="E430" s="49">
        <v>5.0000000000000001E-3</v>
      </c>
      <c r="F430" s="50">
        <v>36.159999999999997</v>
      </c>
      <c r="G430" s="51">
        <f t="shared" si="25"/>
        <v>0.18</v>
      </c>
    </row>
    <row r="431" spans="1:7" ht="20.399999999999999">
      <c r="A431" s="52">
        <v>7266</v>
      </c>
      <c r="B431" s="53" t="s">
        <v>252</v>
      </c>
      <c r="C431" s="54" t="s">
        <v>45</v>
      </c>
      <c r="D431" s="54" t="s">
        <v>253</v>
      </c>
      <c r="E431" s="49">
        <v>2.793E-2</v>
      </c>
      <c r="F431" s="50">
        <v>367.51</v>
      </c>
      <c r="G431" s="51">
        <f t="shared" si="25"/>
        <v>10.26</v>
      </c>
    </row>
    <row r="432" spans="1:7" ht="61.2">
      <c r="A432" s="52" t="s">
        <v>254</v>
      </c>
      <c r="B432" s="53" t="s">
        <v>255</v>
      </c>
      <c r="C432" s="54" t="s">
        <v>17</v>
      </c>
      <c r="D432" s="54" t="s">
        <v>21</v>
      </c>
      <c r="E432" s="49">
        <v>9.7999999999999997E-3</v>
      </c>
      <c r="F432" s="50">
        <v>414.08</v>
      </c>
      <c r="G432" s="51">
        <f t="shared" si="25"/>
        <v>4.05</v>
      </c>
    </row>
    <row r="433" spans="1:7" ht="20.399999999999999">
      <c r="A433" s="52" t="s">
        <v>200</v>
      </c>
      <c r="B433" s="53" t="s">
        <v>201</v>
      </c>
      <c r="C433" s="54" t="s">
        <v>17</v>
      </c>
      <c r="D433" s="54" t="s">
        <v>189</v>
      </c>
      <c r="E433" s="49">
        <v>1.2455099999999999</v>
      </c>
      <c r="F433" s="50">
        <v>10.220000000000001</v>
      </c>
      <c r="G433" s="51">
        <f t="shared" si="25"/>
        <v>12.72</v>
      </c>
    </row>
    <row r="434" spans="1:7" ht="20.399999999999999">
      <c r="A434" s="52" t="s">
        <v>202</v>
      </c>
      <c r="B434" s="53" t="s">
        <v>203</v>
      </c>
      <c r="C434" s="54" t="s">
        <v>17</v>
      </c>
      <c r="D434" s="54" t="s">
        <v>189</v>
      </c>
      <c r="E434" s="49">
        <v>0.6</v>
      </c>
      <c r="F434" s="50">
        <v>10.24</v>
      </c>
      <c r="G434" s="51">
        <f t="shared" si="25"/>
        <v>6.14</v>
      </c>
    </row>
    <row r="435" spans="1:7">
      <c r="A435" s="123" t="s">
        <v>190</v>
      </c>
      <c r="B435" s="124"/>
      <c r="C435" s="124"/>
      <c r="D435" s="124"/>
      <c r="E435" s="124"/>
      <c r="F435" s="124"/>
      <c r="G435" s="55">
        <v>12.3</v>
      </c>
    </row>
    <row r="436" spans="1:7">
      <c r="A436" s="123" t="s">
        <v>191</v>
      </c>
      <c r="B436" s="124"/>
      <c r="C436" s="124"/>
      <c r="D436" s="124"/>
      <c r="E436" s="124"/>
      <c r="F436" s="124"/>
      <c r="G436" s="55">
        <v>21.46</v>
      </c>
    </row>
    <row r="437" spans="1:7">
      <c r="A437" s="123" t="s">
        <v>192</v>
      </c>
      <c r="B437" s="124"/>
      <c r="C437" s="124"/>
      <c r="D437" s="124"/>
      <c r="E437" s="124"/>
      <c r="F437" s="124"/>
      <c r="G437" s="56">
        <f>SUM(G435:G436)</f>
        <v>33.760000000000005</v>
      </c>
    </row>
    <row r="438" spans="1:7">
      <c r="A438" s="123" t="s">
        <v>193</v>
      </c>
      <c r="B438" s="124"/>
      <c r="C438" s="124"/>
      <c r="D438" s="124"/>
      <c r="E438" s="124"/>
      <c r="F438" s="124"/>
      <c r="G438" s="55">
        <f>G435*116.78%</f>
        <v>14.363939999999999</v>
      </c>
    </row>
    <row r="439" spans="1:7">
      <c r="A439" s="123" t="s">
        <v>194</v>
      </c>
      <c r="B439" s="124"/>
      <c r="C439" s="124"/>
      <c r="D439" s="124"/>
      <c r="E439" s="124"/>
      <c r="F439" s="124"/>
      <c r="G439" s="55">
        <f>(G438+G437)*22.23%</f>
        <v>10.697951862</v>
      </c>
    </row>
    <row r="440" spans="1:7">
      <c r="A440" s="123" t="s">
        <v>195</v>
      </c>
      <c r="B440" s="124"/>
      <c r="C440" s="124"/>
      <c r="D440" s="124"/>
      <c r="E440" s="124"/>
      <c r="F440" s="124"/>
      <c r="G440" s="55">
        <v>0</v>
      </c>
    </row>
    <row r="441" spans="1:7">
      <c r="A441" s="123" t="s">
        <v>196</v>
      </c>
      <c r="B441" s="124"/>
      <c r="C441" s="124"/>
      <c r="D441" s="124"/>
      <c r="E441" s="124"/>
      <c r="F441" s="124"/>
      <c r="G441" s="55">
        <f>SUM(G438:G440)</f>
        <v>25.061891862</v>
      </c>
    </row>
    <row r="442" spans="1:7">
      <c r="A442" s="123" t="s">
        <v>197</v>
      </c>
      <c r="B442" s="124"/>
      <c r="C442" s="124"/>
      <c r="D442" s="124"/>
      <c r="E442" s="124"/>
      <c r="F442" s="124"/>
      <c r="G442" s="56">
        <f>TRUNC(G437+G441,2)</f>
        <v>58.82</v>
      </c>
    </row>
    <row r="443" spans="1:7">
      <c r="A443" s="123" t="s">
        <v>198</v>
      </c>
      <c r="B443" s="124"/>
      <c r="C443" s="124"/>
      <c r="D443" s="124"/>
      <c r="E443" s="124"/>
      <c r="F443" s="124"/>
      <c r="G443" s="55">
        <v>2.3199999999999998</v>
      </c>
    </row>
    <row r="444" spans="1:7">
      <c r="A444" s="123" t="s">
        <v>199</v>
      </c>
      <c r="B444" s="124"/>
      <c r="C444" s="124"/>
      <c r="D444" s="124"/>
      <c r="E444" s="124"/>
      <c r="F444" s="124"/>
      <c r="G444" s="56">
        <f>TRUNC(G442*G443,2)</f>
        <v>136.46</v>
      </c>
    </row>
    <row r="445" spans="1:7">
      <c r="A445" s="125"/>
      <c r="B445" s="126"/>
      <c r="C445" s="126"/>
      <c r="D445" s="126"/>
      <c r="E445" s="126"/>
      <c r="F445" s="126"/>
      <c r="G445" s="127"/>
    </row>
    <row r="446" spans="1:7" ht="81.599999999999994">
      <c r="A446" s="46" t="s">
        <v>53</v>
      </c>
      <c r="B446" s="47" t="s">
        <v>54</v>
      </c>
      <c r="C446" s="48" t="s">
        <v>17</v>
      </c>
      <c r="D446" s="48" t="s">
        <v>18</v>
      </c>
      <c r="E446" s="49"/>
      <c r="F446" s="50"/>
      <c r="G446" s="51"/>
    </row>
    <row r="447" spans="1:7" ht="61.2">
      <c r="A447" s="52" t="s">
        <v>254</v>
      </c>
      <c r="B447" s="53" t="s">
        <v>255</v>
      </c>
      <c r="C447" s="54" t="s">
        <v>17</v>
      </c>
      <c r="D447" s="54" t="s">
        <v>21</v>
      </c>
      <c r="E447" s="49">
        <v>2.1299999999999999E-2</v>
      </c>
      <c r="F447" s="50">
        <v>414.08</v>
      </c>
      <c r="G447" s="51">
        <f t="shared" ref="G447:G449" si="26">TRUNC(F447*E447,2)</f>
        <v>8.81</v>
      </c>
    </row>
    <row r="448" spans="1:7" ht="20.399999999999999">
      <c r="A448" s="52" t="s">
        <v>200</v>
      </c>
      <c r="B448" s="53" t="s">
        <v>201</v>
      </c>
      <c r="C448" s="54" t="s">
        <v>17</v>
      </c>
      <c r="D448" s="54" t="s">
        <v>189</v>
      </c>
      <c r="E448" s="49">
        <v>0.32634730000000001</v>
      </c>
      <c r="F448" s="50">
        <v>10.220000000000001</v>
      </c>
      <c r="G448" s="51">
        <f t="shared" si="26"/>
        <v>3.33</v>
      </c>
    </row>
    <row r="449" spans="1:7" ht="20.399999999999999">
      <c r="A449" s="52" t="s">
        <v>202</v>
      </c>
      <c r="B449" s="53" t="s">
        <v>203</v>
      </c>
      <c r="C449" s="54" t="s">
        <v>17</v>
      </c>
      <c r="D449" s="54" t="s">
        <v>189</v>
      </c>
      <c r="E449" s="49">
        <v>0.13</v>
      </c>
      <c r="F449" s="50">
        <v>10.24</v>
      </c>
      <c r="G449" s="51">
        <f t="shared" si="26"/>
        <v>1.33</v>
      </c>
    </row>
    <row r="450" spans="1:7">
      <c r="A450" s="123" t="s">
        <v>190</v>
      </c>
      <c r="B450" s="124"/>
      <c r="C450" s="124"/>
      <c r="D450" s="124"/>
      <c r="E450" s="124"/>
      <c r="F450" s="124"/>
      <c r="G450" s="55">
        <v>3.66</v>
      </c>
    </row>
    <row r="451" spans="1:7">
      <c r="A451" s="123" t="s">
        <v>191</v>
      </c>
      <c r="B451" s="124"/>
      <c r="C451" s="124"/>
      <c r="D451" s="124"/>
      <c r="E451" s="124"/>
      <c r="F451" s="124"/>
      <c r="G451" s="55">
        <v>9.81</v>
      </c>
    </row>
    <row r="452" spans="1:7">
      <c r="A452" s="123" t="s">
        <v>192</v>
      </c>
      <c r="B452" s="124"/>
      <c r="C452" s="124"/>
      <c r="D452" s="124"/>
      <c r="E452" s="124"/>
      <c r="F452" s="124"/>
      <c r="G452" s="56">
        <f>SUM(G450:G451)</f>
        <v>13.47</v>
      </c>
    </row>
    <row r="453" spans="1:7">
      <c r="A453" s="123" t="s">
        <v>193</v>
      </c>
      <c r="B453" s="124"/>
      <c r="C453" s="124"/>
      <c r="D453" s="124"/>
      <c r="E453" s="124"/>
      <c r="F453" s="124"/>
      <c r="G453" s="55">
        <f>G450*116.78%</f>
        <v>4.2741480000000003</v>
      </c>
    </row>
    <row r="454" spans="1:7">
      <c r="A454" s="123" t="s">
        <v>194</v>
      </c>
      <c r="B454" s="124"/>
      <c r="C454" s="124"/>
      <c r="D454" s="124"/>
      <c r="E454" s="124"/>
      <c r="F454" s="124"/>
      <c r="G454" s="55">
        <f>(G453+G452)*22.23%</f>
        <v>3.9445241004000007</v>
      </c>
    </row>
    <row r="455" spans="1:7">
      <c r="A455" s="123" t="s">
        <v>195</v>
      </c>
      <c r="B455" s="124"/>
      <c r="C455" s="124"/>
      <c r="D455" s="124"/>
      <c r="E455" s="124"/>
      <c r="F455" s="124"/>
      <c r="G455" s="55">
        <v>0</v>
      </c>
    </row>
    <row r="456" spans="1:7">
      <c r="A456" s="123" t="s">
        <v>196</v>
      </c>
      <c r="B456" s="124"/>
      <c r="C456" s="124"/>
      <c r="D456" s="124"/>
      <c r="E456" s="124"/>
      <c r="F456" s="124"/>
      <c r="G456" s="55">
        <f>SUM(G453:G455)</f>
        <v>8.218672100400001</v>
      </c>
    </row>
    <row r="457" spans="1:7">
      <c r="A457" s="123" t="s">
        <v>197</v>
      </c>
      <c r="B457" s="124"/>
      <c r="C457" s="124"/>
      <c r="D457" s="124"/>
      <c r="E457" s="124"/>
      <c r="F457" s="124"/>
      <c r="G457" s="56">
        <f>TRUNC(G452+G456,2)</f>
        <v>21.68</v>
      </c>
    </row>
    <row r="458" spans="1:7">
      <c r="A458" s="123" t="s">
        <v>198</v>
      </c>
      <c r="B458" s="124"/>
      <c r="C458" s="124"/>
      <c r="D458" s="124"/>
      <c r="E458" s="124"/>
      <c r="F458" s="124"/>
      <c r="G458" s="55">
        <v>4.6500000000000004</v>
      </c>
    </row>
    <row r="459" spans="1:7">
      <c r="A459" s="123" t="s">
        <v>199</v>
      </c>
      <c r="B459" s="124"/>
      <c r="C459" s="124"/>
      <c r="D459" s="124"/>
      <c r="E459" s="124"/>
      <c r="F459" s="124"/>
      <c r="G459" s="56">
        <f>TRUNC(G457*G458,2)</f>
        <v>100.81</v>
      </c>
    </row>
    <row r="460" spans="1:7">
      <c r="A460" s="125"/>
      <c r="B460" s="126"/>
      <c r="C460" s="126"/>
      <c r="D460" s="126"/>
      <c r="E460" s="126"/>
      <c r="F460" s="126"/>
      <c r="G460" s="127"/>
    </row>
    <row r="461" spans="1:7" ht="30.6">
      <c r="A461" s="46" t="s">
        <v>62</v>
      </c>
      <c r="B461" s="47" t="s">
        <v>63</v>
      </c>
      <c r="C461" s="48" t="s">
        <v>17</v>
      </c>
      <c r="D461" s="48" t="s">
        <v>18</v>
      </c>
      <c r="E461" s="49"/>
      <c r="F461" s="50"/>
      <c r="G461" s="51"/>
    </row>
    <row r="462" spans="1:7" ht="20.399999999999999">
      <c r="A462" s="52">
        <v>6085</v>
      </c>
      <c r="B462" s="53" t="s">
        <v>262</v>
      </c>
      <c r="C462" s="54" t="s">
        <v>45</v>
      </c>
      <c r="D462" s="54" t="s">
        <v>214</v>
      </c>
      <c r="E462" s="49">
        <v>0.16</v>
      </c>
      <c r="F462" s="50">
        <v>3.8</v>
      </c>
      <c r="G462" s="51">
        <f t="shared" ref="G462:G464" si="27">TRUNC(F462*E462,2)</f>
        <v>0.6</v>
      </c>
    </row>
    <row r="463" spans="1:7" ht="20.399999999999999">
      <c r="A463" s="52" t="s">
        <v>260</v>
      </c>
      <c r="B463" s="53" t="s">
        <v>261</v>
      </c>
      <c r="C463" s="54" t="s">
        <v>17</v>
      </c>
      <c r="D463" s="54" t="s">
        <v>189</v>
      </c>
      <c r="E463" s="49">
        <v>3.2000000000000001E-2</v>
      </c>
      <c r="F463" s="50">
        <v>11.53</v>
      </c>
      <c r="G463" s="51">
        <f t="shared" si="27"/>
        <v>0.36</v>
      </c>
    </row>
    <row r="464" spans="1:7" ht="20.399999999999999">
      <c r="A464" s="52" t="s">
        <v>202</v>
      </c>
      <c r="B464" s="53" t="s">
        <v>203</v>
      </c>
      <c r="C464" s="54" t="s">
        <v>17</v>
      </c>
      <c r="D464" s="54" t="s">
        <v>189</v>
      </c>
      <c r="E464" s="49">
        <v>8.9999999999999993E-3</v>
      </c>
      <c r="F464" s="50">
        <v>10.24</v>
      </c>
      <c r="G464" s="51">
        <f t="shared" si="27"/>
        <v>0.09</v>
      </c>
    </row>
    <row r="465" spans="1:7">
      <c r="A465" s="123" t="s">
        <v>190</v>
      </c>
      <c r="B465" s="124"/>
      <c r="C465" s="124"/>
      <c r="D465" s="124"/>
      <c r="E465" s="124"/>
      <c r="F465" s="124"/>
      <c r="G465" s="55">
        <v>0.25</v>
      </c>
    </row>
    <row r="466" spans="1:7">
      <c r="A466" s="123" t="s">
        <v>191</v>
      </c>
      <c r="B466" s="124"/>
      <c r="C466" s="124"/>
      <c r="D466" s="124"/>
      <c r="E466" s="124"/>
      <c r="F466" s="124"/>
      <c r="G466" s="55">
        <v>0.8</v>
      </c>
    </row>
    <row r="467" spans="1:7">
      <c r="A467" s="123" t="s">
        <v>192</v>
      </c>
      <c r="B467" s="124"/>
      <c r="C467" s="124"/>
      <c r="D467" s="124"/>
      <c r="E467" s="124"/>
      <c r="F467" s="124"/>
      <c r="G467" s="56">
        <f>SUM(G465:G466)</f>
        <v>1.05</v>
      </c>
    </row>
    <row r="468" spans="1:7">
      <c r="A468" s="123" t="s">
        <v>193</v>
      </c>
      <c r="B468" s="124"/>
      <c r="C468" s="124"/>
      <c r="D468" s="124"/>
      <c r="E468" s="124"/>
      <c r="F468" s="124"/>
      <c r="G468" s="55">
        <f>G465*116.78%</f>
        <v>0.29194999999999999</v>
      </c>
    </row>
    <row r="469" spans="1:7">
      <c r="A469" s="123" t="s">
        <v>194</v>
      </c>
      <c r="B469" s="124"/>
      <c r="C469" s="124"/>
      <c r="D469" s="124"/>
      <c r="E469" s="124"/>
      <c r="F469" s="124"/>
      <c r="G469" s="55">
        <f>(G468+G467)*22.23%</f>
        <v>0.29831548499999999</v>
      </c>
    </row>
    <row r="470" spans="1:7">
      <c r="A470" s="123" t="s">
        <v>195</v>
      </c>
      <c r="B470" s="124"/>
      <c r="C470" s="124"/>
      <c r="D470" s="124"/>
      <c r="E470" s="124"/>
      <c r="F470" s="124"/>
      <c r="G470" s="55">
        <v>0</v>
      </c>
    </row>
    <row r="471" spans="1:7">
      <c r="A471" s="123" t="s">
        <v>196</v>
      </c>
      <c r="B471" s="124"/>
      <c r="C471" s="124"/>
      <c r="D471" s="124"/>
      <c r="E471" s="124"/>
      <c r="F471" s="124"/>
      <c r="G471" s="55">
        <f>SUM(G468:G470)</f>
        <v>0.59026548499999998</v>
      </c>
    </row>
    <row r="472" spans="1:7">
      <c r="A472" s="123" t="s">
        <v>197</v>
      </c>
      <c r="B472" s="124"/>
      <c r="C472" s="124"/>
      <c r="D472" s="124"/>
      <c r="E472" s="124"/>
      <c r="F472" s="124"/>
      <c r="G472" s="56">
        <f>TRUNC(G467+G471,2)</f>
        <v>1.64</v>
      </c>
    </row>
    <row r="473" spans="1:7">
      <c r="A473" s="123" t="s">
        <v>198</v>
      </c>
      <c r="B473" s="124"/>
      <c r="C473" s="124"/>
      <c r="D473" s="124"/>
      <c r="E473" s="124"/>
      <c r="F473" s="124"/>
      <c r="G473" s="55">
        <v>4.6500000000000004</v>
      </c>
    </row>
    <row r="474" spans="1:7">
      <c r="A474" s="123" t="s">
        <v>199</v>
      </c>
      <c r="B474" s="124"/>
      <c r="C474" s="124"/>
      <c r="D474" s="124"/>
      <c r="E474" s="124"/>
      <c r="F474" s="124"/>
      <c r="G474" s="56">
        <f>TRUNC(G472*G473,2)</f>
        <v>7.62</v>
      </c>
    </row>
    <row r="475" spans="1:7">
      <c r="A475" s="125"/>
      <c r="B475" s="126"/>
      <c r="C475" s="126"/>
      <c r="D475" s="126"/>
      <c r="E475" s="126"/>
      <c r="F475" s="126"/>
      <c r="G475" s="127"/>
    </row>
    <row r="476" spans="1:7" ht="40.799999999999997">
      <c r="A476" s="46" t="s">
        <v>66</v>
      </c>
      <c r="B476" s="47" t="s">
        <v>67</v>
      </c>
      <c r="C476" s="48" t="s">
        <v>17</v>
      </c>
      <c r="D476" s="48" t="s">
        <v>18</v>
      </c>
      <c r="E476" s="49"/>
      <c r="F476" s="50"/>
      <c r="G476" s="51"/>
    </row>
    <row r="477" spans="1:7" ht="20.399999999999999">
      <c r="A477" s="52">
        <v>7356</v>
      </c>
      <c r="B477" s="53" t="s">
        <v>263</v>
      </c>
      <c r="C477" s="54" t="s">
        <v>45</v>
      </c>
      <c r="D477" s="54" t="s">
        <v>214</v>
      </c>
      <c r="E477" s="49">
        <v>0.33</v>
      </c>
      <c r="F477" s="50">
        <v>12.61</v>
      </c>
      <c r="G477" s="51">
        <f t="shared" ref="G477:G479" si="28">TRUNC(F477*E477,2)</f>
        <v>4.16</v>
      </c>
    </row>
    <row r="478" spans="1:7" ht="20.399999999999999">
      <c r="A478" s="52" t="s">
        <v>260</v>
      </c>
      <c r="B478" s="53" t="s">
        <v>261</v>
      </c>
      <c r="C478" s="54" t="s">
        <v>17</v>
      </c>
      <c r="D478" s="54" t="s">
        <v>189</v>
      </c>
      <c r="E478" s="49">
        <v>0.16087560000000001</v>
      </c>
      <c r="F478" s="50">
        <v>11.53</v>
      </c>
      <c r="G478" s="51">
        <f t="shared" si="28"/>
        <v>1.85</v>
      </c>
    </row>
    <row r="479" spans="1:7" ht="20.399999999999999">
      <c r="A479" s="52" t="s">
        <v>202</v>
      </c>
      <c r="B479" s="53" t="s">
        <v>203</v>
      </c>
      <c r="C479" s="54" t="s">
        <v>17</v>
      </c>
      <c r="D479" s="54" t="s">
        <v>189</v>
      </c>
      <c r="E479" s="49">
        <v>6.4000000000000001E-2</v>
      </c>
      <c r="F479" s="50">
        <v>10.24</v>
      </c>
      <c r="G479" s="51">
        <f t="shared" si="28"/>
        <v>0.65</v>
      </c>
    </row>
    <row r="480" spans="1:7">
      <c r="A480" s="123" t="s">
        <v>190</v>
      </c>
      <c r="B480" s="124"/>
      <c r="C480" s="124"/>
      <c r="D480" s="124"/>
      <c r="E480" s="124"/>
      <c r="F480" s="124"/>
      <c r="G480" s="55">
        <v>1.48</v>
      </c>
    </row>
    <row r="481" spans="1:7">
      <c r="A481" s="123" t="s">
        <v>191</v>
      </c>
      <c r="B481" s="124"/>
      <c r="C481" s="124"/>
      <c r="D481" s="124"/>
      <c r="E481" s="124"/>
      <c r="F481" s="124"/>
      <c r="G481" s="55">
        <v>5.18</v>
      </c>
    </row>
    <row r="482" spans="1:7">
      <c r="A482" s="123" t="s">
        <v>192</v>
      </c>
      <c r="B482" s="124"/>
      <c r="C482" s="124"/>
      <c r="D482" s="124"/>
      <c r="E482" s="124"/>
      <c r="F482" s="124"/>
      <c r="G482" s="56">
        <f>SUM(G480:G481)</f>
        <v>6.66</v>
      </c>
    </row>
    <row r="483" spans="1:7">
      <c r="A483" s="123" t="s">
        <v>193</v>
      </c>
      <c r="B483" s="124"/>
      <c r="C483" s="124"/>
      <c r="D483" s="124"/>
      <c r="E483" s="124"/>
      <c r="F483" s="124"/>
      <c r="G483" s="55">
        <f>G480*116.78%</f>
        <v>1.7283439999999999</v>
      </c>
    </row>
    <row r="484" spans="1:7">
      <c r="A484" s="123" t="s">
        <v>194</v>
      </c>
      <c r="B484" s="124"/>
      <c r="C484" s="124"/>
      <c r="D484" s="124"/>
      <c r="E484" s="124"/>
      <c r="F484" s="124"/>
      <c r="G484" s="55">
        <f>(G483+G482)*22.23%</f>
        <v>1.8647288712000001</v>
      </c>
    </row>
    <row r="485" spans="1:7">
      <c r="A485" s="123" t="s">
        <v>195</v>
      </c>
      <c r="B485" s="124"/>
      <c r="C485" s="124"/>
      <c r="D485" s="124"/>
      <c r="E485" s="124"/>
      <c r="F485" s="124"/>
      <c r="G485" s="55">
        <v>0</v>
      </c>
    </row>
    <row r="486" spans="1:7">
      <c r="A486" s="123" t="s">
        <v>196</v>
      </c>
      <c r="B486" s="124"/>
      <c r="C486" s="124"/>
      <c r="D486" s="124"/>
      <c r="E486" s="124"/>
      <c r="F486" s="124"/>
      <c r="G486" s="55">
        <f>SUM(G483:G485)</f>
        <v>3.5930728712</v>
      </c>
    </row>
    <row r="487" spans="1:7">
      <c r="A487" s="123" t="s">
        <v>197</v>
      </c>
      <c r="B487" s="124"/>
      <c r="C487" s="124"/>
      <c r="D487" s="124"/>
      <c r="E487" s="124"/>
      <c r="F487" s="124"/>
      <c r="G487" s="56">
        <f>TRUNC(G482+G486,2)</f>
        <v>10.25</v>
      </c>
    </row>
    <row r="488" spans="1:7">
      <c r="A488" s="123" t="s">
        <v>198</v>
      </c>
      <c r="B488" s="124"/>
      <c r="C488" s="124"/>
      <c r="D488" s="124"/>
      <c r="E488" s="124"/>
      <c r="F488" s="124"/>
      <c r="G488" s="55">
        <v>4.6500000000000004</v>
      </c>
    </row>
    <row r="489" spans="1:7">
      <c r="A489" s="123" t="s">
        <v>199</v>
      </c>
      <c r="B489" s="124"/>
      <c r="C489" s="124"/>
      <c r="D489" s="124"/>
      <c r="E489" s="124"/>
      <c r="F489" s="124"/>
      <c r="G489" s="56">
        <f>TRUNC(G487*G488,2)</f>
        <v>47.66</v>
      </c>
    </row>
    <row r="490" spans="1:7">
      <c r="A490" s="125"/>
      <c r="B490" s="126"/>
      <c r="C490" s="126"/>
      <c r="D490" s="126"/>
      <c r="E490" s="126"/>
      <c r="F490" s="126"/>
      <c r="G490" s="127"/>
    </row>
    <row r="491" spans="1:7" ht="30.6">
      <c r="A491" s="46" t="s">
        <v>70</v>
      </c>
      <c r="B491" s="47" t="s">
        <v>71</v>
      </c>
      <c r="C491" s="48" t="s">
        <v>17</v>
      </c>
      <c r="D491" s="48" t="s">
        <v>18</v>
      </c>
      <c r="E491" s="49"/>
      <c r="F491" s="50"/>
      <c r="G491" s="51"/>
    </row>
    <row r="492" spans="1:7" ht="30.6">
      <c r="A492" s="52">
        <v>3767</v>
      </c>
      <c r="B492" s="53" t="s">
        <v>264</v>
      </c>
      <c r="C492" s="54" t="s">
        <v>45</v>
      </c>
      <c r="D492" s="54" t="s">
        <v>32</v>
      </c>
      <c r="E492" s="49">
        <v>0.1</v>
      </c>
      <c r="F492" s="50">
        <v>0.48</v>
      </c>
      <c r="G492" s="51">
        <f t="shared" ref="G492:G495" si="29">TRUNC(F492*E492,2)</f>
        <v>0.04</v>
      </c>
    </row>
    <row r="493" spans="1:7" ht="20.399999999999999">
      <c r="A493" s="52">
        <v>4051</v>
      </c>
      <c r="B493" s="53" t="s">
        <v>265</v>
      </c>
      <c r="C493" s="54" t="s">
        <v>45</v>
      </c>
      <c r="D493" s="54" t="s">
        <v>266</v>
      </c>
      <c r="E493" s="49">
        <v>4.8899999999999999E-2</v>
      </c>
      <c r="F493" s="50">
        <v>37.840000000000003</v>
      </c>
      <c r="G493" s="51">
        <f t="shared" si="29"/>
        <v>1.85</v>
      </c>
    </row>
    <row r="494" spans="1:7" ht="20.399999999999999">
      <c r="A494" s="52" t="s">
        <v>260</v>
      </c>
      <c r="B494" s="53" t="s">
        <v>261</v>
      </c>
      <c r="C494" s="54" t="s">
        <v>17</v>
      </c>
      <c r="D494" s="54" t="s">
        <v>189</v>
      </c>
      <c r="E494" s="49">
        <v>0.23</v>
      </c>
      <c r="F494" s="50">
        <v>11.53</v>
      </c>
      <c r="G494" s="51">
        <f t="shared" si="29"/>
        <v>2.65</v>
      </c>
    </row>
    <row r="495" spans="1:7" ht="20.399999999999999">
      <c r="A495" s="52" t="s">
        <v>202</v>
      </c>
      <c r="B495" s="53" t="s">
        <v>203</v>
      </c>
      <c r="C495" s="54" t="s">
        <v>17</v>
      </c>
      <c r="D495" s="54" t="s">
        <v>189</v>
      </c>
      <c r="E495" s="49">
        <v>0.10814</v>
      </c>
      <c r="F495" s="50">
        <v>10.24</v>
      </c>
      <c r="G495" s="51">
        <f t="shared" si="29"/>
        <v>1.1000000000000001</v>
      </c>
    </row>
    <row r="496" spans="1:7">
      <c r="A496" s="123" t="s">
        <v>190</v>
      </c>
      <c r="B496" s="124"/>
      <c r="C496" s="124"/>
      <c r="D496" s="124"/>
      <c r="E496" s="124"/>
      <c r="F496" s="124"/>
      <c r="G496" s="55">
        <v>2.2200000000000002</v>
      </c>
    </row>
    <row r="497" spans="1:7">
      <c r="A497" s="123" t="s">
        <v>191</v>
      </c>
      <c r="B497" s="124"/>
      <c r="C497" s="124"/>
      <c r="D497" s="124"/>
      <c r="E497" s="124"/>
      <c r="F497" s="124"/>
      <c r="G497" s="55">
        <v>3.42</v>
      </c>
    </row>
    <row r="498" spans="1:7">
      <c r="A498" s="123" t="s">
        <v>192</v>
      </c>
      <c r="B498" s="124"/>
      <c r="C498" s="124"/>
      <c r="D498" s="124"/>
      <c r="E498" s="124"/>
      <c r="F498" s="124"/>
      <c r="G498" s="56">
        <f>SUM(G496:G497)</f>
        <v>5.6400000000000006</v>
      </c>
    </row>
    <row r="499" spans="1:7">
      <c r="A499" s="123" t="s">
        <v>193</v>
      </c>
      <c r="B499" s="124"/>
      <c r="C499" s="124"/>
      <c r="D499" s="124"/>
      <c r="E499" s="124"/>
      <c r="F499" s="124"/>
      <c r="G499" s="55">
        <f>G496*116.78%</f>
        <v>2.5925160000000003</v>
      </c>
    </row>
    <row r="500" spans="1:7">
      <c r="A500" s="123" t="s">
        <v>194</v>
      </c>
      <c r="B500" s="124"/>
      <c r="C500" s="124"/>
      <c r="D500" s="124"/>
      <c r="E500" s="124"/>
      <c r="F500" s="124"/>
      <c r="G500" s="55">
        <f>(G499+G498)*22.23%</f>
        <v>1.8300883068</v>
      </c>
    </row>
    <row r="501" spans="1:7">
      <c r="A501" s="123" t="s">
        <v>195</v>
      </c>
      <c r="B501" s="124"/>
      <c r="C501" s="124"/>
      <c r="D501" s="124"/>
      <c r="E501" s="124"/>
      <c r="F501" s="124"/>
      <c r="G501" s="55">
        <v>0</v>
      </c>
    </row>
    <row r="502" spans="1:7">
      <c r="A502" s="123" t="s">
        <v>196</v>
      </c>
      <c r="B502" s="124"/>
      <c r="C502" s="124"/>
      <c r="D502" s="124"/>
      <c r="E502" s="124"/>
      <c r="F502" s="124"/>
      <c r="G502" s="55">
        <f>SUM(G499:G501)</f>
        <v>4.4226043068000003</v>
      </c>
    </row>
    <row r="503" spans="1:7">
      <c r="A503" s="123" t="s">
        <v>197</v>
      </c>
      <c r="B503" s="124"/>
      <c r="C503" s="124"/>
      <c r="D503" s="124"/>
      <c r="E503" s="124"/>
      <c r="F503" s="124"/>
      <c r="G503" s="56">
        <f>TRUNC(G498+G502,2)</f>
        <v>10.06</v>
      </c>
    </row>
    <row r="504" spans="1:7">
      <c r="A504" s="123" t="s">
        <v>198</v>
      </c>
      <c r="B504" s="124"/>
      <c r="C504" s="124"/>
      <c r="D504" s="124"/>
      <c r="E504" s="124"/>
      <c r="F504" s="124"/>
      <c r="G504" s="55">
        <v>4.6500000000000004</v>
      </c>
    </row>
    <row r="505" spans="1:7">
      <c r="A505" s="123" t="s">
        <v>199</v>
      </c>
      <c r="B505" s="124"/>
      <c r="C505" s="124"/>
      <c r="D505" s="124"/>
      <c r="E505" s="124"/>
      <c r="F505" s="124"/>
      <c r="G505" s="56">
        <f>TRUNC(G503*G504,2)</f>
        <v>46.77</v>
      </c>
    </row>
    <row r="506" spans="1:7">
      <c r="A506" s="125"/>
      <c r="B506" s="126"/>
      <c r="C506" s="126"/>
      <c r="D506" s="126"/>
      <c r="E506" s="126"/>
      <c r="F506" s="126"/>
      <c r="G506" s="127"/>
    </row>
    <row r="507" spans="1:7" ht="30.6">
      <c r="A507" s="46" t="s">
        <v>77</v>
      </c>
      <c r="B507" s="47" t="s">
        <v>78</v>
      </c>
      <c r="C507" s="48" t="s">
        <v>17</v>
      </c>
      <c r="D507" s="48" t="s">
        <v>18</v>
      </c>
      <c r="E507" s="49"/>
      <c r="F507" s="50"/>
      <c r="G507" s="51"/>
    </row>
    <row r="508" spans="1:7" ht="40.799999999999997">
      <c r="A508" s="52">
        <v>11795</v>
      </c>
      <c r="B508" s="53" t="s">
        <v>267</v>
      </c>
      <c r="C508" s="54" t="s">
        <v>45</v>
      </c>
      <c r="D508" s="54" t="s">
        <v>18</v>
      </c>
      <c r="E508" s="49">
        <v>1</v>
      </c>
      <c r="F508" s="50">
        <v>378.23</v>
      </c>
      <c r="G508" s="51">
        <f t="shared" ref="G508:G512" si="30">TRUNC(F508*E508,2)</f>
        <v>378.23</v>
      </c>
    </row>
    <row r="509" spans="1:7">
      <c r="A509" s="52">
        <v>1380</v>
      </c>
      <c r="B509" s="53" t="s">
        <v>279</v>
      </c>
      <c r="C509" s="54" t="s">
        <v>45</v>
      </c>
      <c r="D509" s="54" t="s">
        <v>207</v>
      </c>
      <c r="E509" s="49">
        <v>0.7</v>
      </c>
      <c r="F509" s="50">
        <v>3</v>
      </c>
      <c r="G509" s="51">
        <f t="shared" si="30"/>
        <v>2.1</v>
      </c>
    </row>
    <row r="510" spans="1:7" ht="20.399999999999999">
      <c r="A510" s="52" t="s">
        <v>271</v>
      </c>
      <c r="B510" s="53" t="s">
        <v>272</v>
      </c>
      <c r="C510" s="54" t="s">
        <v>17</v>
      </c>
      <c r="D510" s="54" t="s">
        <v>189</v>
      </c>
      <c r="E510" s="49">
        <v>4.6133139319999996</v>
      </c>
      <c r="F510" s="50">
        <v>11.13</v>
      </c>
      <c r="G510" s="51">
        <f t="shared" si="30"/>
        <v>51.34</v>
      </c>
    </row>
    <row r="511" spans="1:7" ht="20.399999999999999">
      <c r="A511" s="52" t="s">
        <v>202</v>
      </c>
      <c r="B511" s="53" t="s">
        <v>203</v>
      </c>
      <c r="C511" s="54" t="s">
        <v>17</v>
      </c>
      <c r="D511" s="54" t="s">
        <v>189</v>
      </c>
      <c r="E511" s="49">
        <v>1.8</v>
      </c>
      <c r="F511" s="50">
        <v>10.24</v>
      </c>
      <c r="G511" s="51">
        <f t="shared" si="30"/>
        <v>18.43</v>
      </c>
    </row>
    <row r="512" spans="1:7" ht="30.6">
      <c r="A512" s="52" t="s">
        <v>280</v>
      </c>
      <c r="B512" s="53" t="s">
        <v>281</v>
      </c>
      <c r="C512" s="54" t="s">
        <v>17</v>
      </c>
      <c r="D512" s="54" t="s">
        <v>21</v>
      </c>
      <c r="E512" s="49">
        <v>3.3E-3</v>
      </c>
      <c r="F512" s="50">
        <v>238.52</v>
      </c>
      <c r="G512" s="51">
        <f t="shared" si="30"/>
        <v>0.78</v>
      </c>
    </row>
    <row r="513" spans="1:7">
      <c r="A513" s="123" t="s">
        <v>190</v>
      </c>
      <c r="B513" s="124"/>
      <c r="C513" s="124"/>
      <c r="D513" s="124"/>
      <c r="E513" s="124"/>
      <c r="F513" s="124"/>
      <c r="G513" s="55">
        <v>40.619999999999997</v>
      </c>
    </row>
    <row r="514" spans="1:7">
      <c r="A514" s="123" t="s">
        <v>191</v>
      </c>
      <c r="B514" s="124"/>
      <c r="C514" s="124"/>
      <c r="D514" s="124"/>
      <c r="E514" s="124"/>
      <c r="F514" s="124"/>
      <c r="G514" s="55">
        <v>410.26</v>
      </c>
    </row>
    <row r="515" spans="1:7">
      <c r="A515" s="123" t="s">
        <v>192</v>
      </c>
      <c r="B515" s="124"/>
      <c r="C515" s="124"/>
      <c r="D515" s="124"/>
      <c r="E515" s="124"/>
      <c r="F515" s="124"/>
      <c r="G515" s="56">
        <f>SUM(G513:G514)</f>
        <v>450.88</v>
      </c>
    </row>
    <row r="516" spans="1:7">
      <c r="A516" s="123" t="s">
        <v>193</v>
      </c>
      <c r="B516" s="124"/>
      <c r="C516" s="124"/>
      <c r="D516" s="124"/>
      <c r="E516" s="124"/>
      <c r="F516" s="124"/>
      <c r="G516" s="55">
        <f>G513*116.78%</f>
        <v>47.436035999999994</v>
      </c>
    </row>
    <row r="517" spans="1:7">
      <c r="A517" s="123" t="s">
        <v>194</v>
      </c>
      <c r="B517" s="124"/>
      <c r="C517" s="124"/>
      <c r="D517" s="124"/>
      <c r="E517" s="124"/>
      <c r="F517" s="124"/>
      <c r="G517" s="55">
        <f>(G516+G515)*22.23%</f>
        <v>110.77565480279999</v>
      </c>
    </row>
    <row r="518" spans="1:7">
      <c r="A518" s="123" t="s">
        <v>195</v>
      </c>
      <c r="B518" s="124"/>
      <c r="C518" s="124"/>
      <c r="D518" s="124"/>
      <c r="E518" s="124"/>
      <c r="F518" s="124"/>
      <c r="G518" s="55">
        <v>0</v>
      </c>
    </row>
    <row r="519" spans="1:7">
      <c r="A519" s="123" t="s">
        <v>196</v>
      </c>
      <c r="B519" s="124"/>
      <c r="C519" s="124"/>
      <c r="D519" s="124"/>
      <c r="E519" s="124"/>
      <c r="F519" s="124"/>
      <c r="G519" s="55">
        <f>SUM(G516:G518)</f>
        <v>158.21169080279998</v>
      </c>
    </row>
    <row r="520" spans="1:7">
      <c r="A520" s="123" t="s">
        <v>197</v>
      </c>
      <c r="B520" s="124"/>
      <c r="C520" s="124"/>
      <c r="D520" s="124"/>
      <c r="E520" s="124"/>
      <c r="F520" s="124"/>
      <c r="G520" s="56">
        <f>TRUNC(G515+G519,2)</f>
        <v>609.09</v>
      </c>
    </row>
    <row r="521" spans="1:7">
      <c r="A521" s="123" t="s">
        <v>198</v>
      </c>
      <c r="B521" s="124"/>
      <c r="C521" s="124"/>
      <c r="D521" s="124"/>
      <c r="E521" s="124"/>
      <c r="F521" s="124"/>
      <c r="G521" s="55">
        <v>39</v>
      </c>
    </row>
    <row r="522" spans="1:7">
      <c r="A522" s="123" t="s">
        <v>199</v>
      </c>
      <c r="B522" s="124"/>
      <c r="C522" s="124"/>
      <c r="D522" s="124"/>
      <c r="E522" s="124"/>
      <c r="F522" s="124"/>
      <c r="G522" s="56">
        <f>TRUNC(G520*G521,2)</f>
        <v>23754.51</v>
      </c>
    </row>
    <row r="523" spans="1:7">
      <c r="A523" s="125"/>
      <c r="B523" s="126"/>
      <c r="C523" s="126"/>
      <c r="D523" s="126"/>
      <c r="E523" s="126"/>
      <c r="F523" s="126"/>
      <c r="G523" s="127"/>
    </row>
    <row r="524" spans="1:7">
      <c r="A524" s="46">
        <v>7</v>
      </c>
      <c r="B524" s="117" t="s">
        <v>79</v>
      </c>
      <c r="C524" s="117"/>
      <c r="D524" s="117"/>
      <c r="E524" s="117"/>
      <c r="F524" s="117"/>
      <c r="G524" s="118"/>
    </row>
    <row r="525" spans="1:7" ht="61.2">
      <c r="A525" s="46" t="s">
        <v>80</v>
      </c>
      <c r="B525" s="47" t="s">
        <v>81</v>
      </c>
      <c r="C525" s="48" t="s">
        <v>17</v>
      </c>
      <c r="D525" s="48" t="s">
        <v>82</v>
      </c>
      <c r="E525" s="49"/>
      <c r="F525" s="50"/>
      <c r="G525" s="51"/>
    </row>
    <row r="526" spans="1:7" ht="30.6">
      <c r="A526" s="52">
        <v>40626</v>
      </c>
      <c r="B526" s="53" t="s">
        <v>282</v>
      </c>
      <c r="C526" s="54" t="s">
        <v>45</v>
      </c>
      <c r="D526" s="54" t="s">
        <v>82</v>
      </c>
      <c r="E526" s="49">
        <v>1.0389999999999999</v>
      </c>
      <c r="F526" s="50">
        <v>15.44</v>
      </c>
      <c r="G526" s="51">
        <f t="shared" ref="G526:G528" si="31">TRUNC(F526*E526,2)</f>
        <v>16.04</v>
      </c>
    </row>
    <row r="527" spans="1:7" ht="30.6">
      <c r="A527" s="52" t="s">
        <v>283</v>
      </c>
      <c r="B527" s="53" t="s">
        <v>284</v>
      </c>
      <c r="C527" s="54" t="s">
        <v>17</v>
      </c>
      <c r="D527" s="54" t="s">
        <v>189</v>
      </c>
      <c r="E527" s="49">
        <v>0.48299999999999998</v>
      </c>
      <c r="F527" s="50">
        <v>10.32</v>
      </c>
      <c r="G527" s="51">
        <f t="shared" si="31"/>
        <v>4.9800000000000004</v>
      </c>
    </row>
    <row r="528" spans="1:7" ht="20.399999999999999">
      <c r="A528" s="52" t="s">
        <v>208</v>
      </c>
      <c r="B528" s="53" t="s">
        <v>209</v>
      </c>
      <c r="C528" s="54" t="s">
        <v>17</v>
      </c>
      <c r="D528" s="54" t="s">
        <v>189</v>
      </c>
      <c r="E528" s="49">
        <v>0.32397547599999998</v>
      </c>
      <c r="F528" s="50">
        <v>12.23</v>
      </c>
      <c r="G528" s="51">
        <f t="shared" si="31"/>
        <v>3.96</v>
      </c>
    </row>
    <row r="529" spans="1:7">
      <c r="A529" s="123" t="s">
        <v>190</v>
      </c>
      <c r="B529" s="124"/>
      <c r="C529" s="124"/>
      <c r="D529" s="124"/>
      <c r="E529" s="124"/>
      <c r="F529" s="124"/>
      <c r="G529" s="55">
        <v>5.25</v>
      </c>
    </row>
    <row r="530" spans="1:7">
      <c r="A530" s="123" t="s">
        <v>191</v>
      </c>
      <c r="B530" s="124"/>
      <c r="C530" s="124"/>
      <c r="D530" s="124"/>
      <c r="E530" s="124"/>
      <c r="F530" s="124"/>
      <c r="G530" s="55">
        <v>19.729999999999997</v>
      </c>
    </row>
    <row r="531" spans="1:7">
      <c r="A531" s="123" t="s">
        <v>192</v>
      </c>
      <c r="B531" s="124"/>
      <c r="C531" s="124"/>
      <c r="D531" s="124"/>
      <c r="E531" s="124"/>
      <c r="F531" s="124"/>
      <c r="G531" s="56">
        <f>SUM(G529:G530)</f>
        <v>24.979999999999997</v>
      </c>
    </row>
    <row r="532" spans="1:7">
      <c r="A532" s="123" t="s">
        <v>193</v>
      </c>
      <c r="B532" s="124"/>
      <c r="C532" s="124"/>
      <c r="D532" s="124"/>
      <c r="E532" s="124"/>
      <c r="F532" s="124"/>
      <c r="G532" s="55">
        <f>G529*116.78%</f>
        <v>6.1309499999999995</v>
      </c>
    </row>
    <row r="533" spans="1:7">
      <c r="A533" s="123" t="s">
        <v>194</v>
      </c>
      <c r="B533" s="124"/>
      <c r="C533" s="124"/>
      <c r="D533" s="124"/>
      <c r="E533" s="124"/>
      <c r="F533" s="124"/>
      <c r="G533" s="55">
        <f>(G532+G531)*22.23%</f>
        <v>6.9159641849999991</v>
      </c>
    </row>
    <row r="534" spans="1:7">
      <c r="A534" s="123" t="s">
        <v>195</v>
      </c>
      <c r="B534" s="124"/>
      <c r="C534" s="124"/>
      <c r="D534" s="124"/>
      <c r="E534" s="124"/>
      <c r="F534" s="124"/>
      <c r="G534" s="55">
        <v>0</v>
      </c>
    </row>
    <row r="535" spans="1:7">
      <c r="A535" s="123" t="s">
        <v>196</v>
      </c>
      <c r="B535" s="124"/>
      <c r="C535" s="124"/>
      <c r="D535" s="124"/>
      <c r="E535" s="124"/>
      <c r="F535" s="124"/>
      <c r="G535" s="55">
        <f>SUM(G532:G534)</f>
        <v>13.046914184999999</v>
      </c>
    </row>
    <row r="536" spans="1:7">
      <c r="A536" s="123" t="s">
        <v>197</v>
      </c>
      <c r="B536" s="124"/>
      <c r="C536" s="124"/>
      <c r="D536" s="124"/>
      <c r="E536" s="124"/>
      <c r="F536" s="124"/>
      <c r="G536" s="56">
        <f>TRUNC(G531+G535,2)</f>
        <v>38.020000000000003</v>
      </c>
    </row>
    <row r="537" spans="1:7">
      <c r="A537" s="123" t="s">
        <v>198</v>
      </c>
      <c r="B537" s="124"/>
      <c r="C537" s="124"/>
      <c r="D537" s="124"/>
      <c r="E537" s="124"/>
      <c r="F537" s="124"/>
      <c r="G537" s="55">
        <v>32</v>
      </c>
    </row>
    <row r="538" spans="1:7">
      <c r="A538" s="123" t="s">
        <v>199</v>
      </c>
      <c r="B538" s="124"/>
      <c r="C538" s="124"/>
      <c r="D538" s="124"/>
      <c r="E538" s="124"/>
      <c r="F538" s="124"/>
      <c r="G538" s="56">
        <f>TRUNC(G536*G537,2)</f>
        <v>1216.6400000000001</v>
      </c>
    </row>
    <row r="539" spans="1:7">
      <c r="A539" s="125"/>
      <c r="B539" s="126"/>
      <c r="C539" s="126"/>
      <c r="D539" s="126"/>
      <c r="E539" s="126"/>
      <c r="F539" s="126"/>
      <c r="G539" s="127"/>
    </row>
    <row r="540" spans="1:7" ht="51">
      <c r="A540" s="46" t="s">
        <v>83</v>
      </c>
      <c r="B540" s="47" t="s">
        <v>84</v>
      </c>
      <c r="C540" s="48" t="s">
        <v>17</v>
      </c>
      <c r="D540" s="48" t="s">
        <v>32</v>
      </c>
      <c r="E540" s="49"/>
      <c r="F540" s="50"/>
      <c r="G540" s="51"/>
    </row>
    <row r="541" spans="1:7" ht="20.399999999999999">
      <c r="A541" s="52">
        <v>11002</v>
      </c>
      <c r="B541" s="53" t="s">
        <v>285</v>
      </c>
      <c r="C541" s="54" t="s">
        <v>45</v>
      </c>
      <c r="D541" s="54" t="s">
        <v>207</v>
      </c>
      <c r="E541" s="49">
        <v>1.7999999999999999E-2</v>
      </c>
      <c r="F541" s="50">
        <v>18.13</v>
      </c>
      <c r="G541" s="51">
        <f t="shared" ref="G541:G545" si="32">TRUNC(F541*E541,2)</f>
        <v>0.32</v>
      </c>
    </row>
    <row r="542" spans="1:7" ht="30.6">
      <c r="A542" s="52">
        <v>40382</v>
      </c>
      <c r="B542" s="53" t="s">
        <v>286</v>
      </c>
      <c r="C542" s="54" t="s">
        <v>45</v>
      </c>
      <c r="D542" s="54" t="s">
        <v>32</v>
      </c>
      <c r="E542" s="49">
        <v>1</v>
      </c>
      <c r="F542" s="50">
        <v>14.95</v>
      </c>
      <c r="G542" s="51">
        <f t="shared" si="32"/>
        <v>14.95</v>
      </c>
    </row>
    <row r="543" spans="1:7" ht="30.6">
      <c r="A543" s="52" t="s">
        <v>283</v>
      </c>
      <c r="B543" s="53" t="s">
        <v>284</v>
      </c>
      <c r="C543" s="54" t="s">
        <v>17</v>
      </c>
      <c r="D543" s="54" t="s">
        <v>189</v>
      </c>
      <c r="E543" s="49">
        <v>0.43</v>
      </c>
      <c r="F543" s="50">
        <v>10.32</v>
      </c>
      <c r="G543" s="51">
        <f t="shared" si="32"/>
        <v>4.43</v>
      </c>
    </row>
    <row r="544" spans="1:7" ht="20.399999999999999">
      <c r="A544" s="52" t="s">
        <v>208</v>
      </c>
      <c r="B544" s="53" t="s">
        <v>209</v>
      </c>
      <c r="C544" s="54" t="s">
        <v>17</v>
      </c>
      <c r="D544" s="54" t="s">
        <v>189</v>
      </c>
      <c r="E544" s="49">
        <v>0.43</v>
      </c>
      <c r="F544" s="50">
        <v>12.23</v>
      </c>
      <c r="G544" s="51">
        <f t="shared" si="32"/>
        <v>5.25</v>
      </c>
    </row>
    <row r="545" spans="1:7" ht="20.399999999999999">
      <c r="A545" s="52" t="s">
        <v>287</v>
      </c>
      <c r="B545" s="53" t="s">
        <v>288</v>
      </c>
      <c r="C545" s="54" t="s">
        <v>17</v>
      </c>
      <c r="D545" s="54" t="s">
        <v>189</v>
      </c>
      <c r="E545" s="49">
        <v>0.4575128</v>
      </c>
      <c r="F545" s="50">
        <v>14.15</v>
      </c>
      <c r="G545" s="51">
        <f t="shared" si="32"/>
        <v>6.47</v>
      </c>
    </row>
    <row r="546" spans="1:7">
      <c r="A546" s="123" t="s">
        <v>190</v>
      </c>
      <c r="B546" s="124"/>
      <c r="C546" s="124"/>
      <c r="D546" s="124"/>
      <c r="E546" s="124"/>
      <c r="F546" s="124"/>
      <c r="G546" s="55">
        <v>10.119999999999999</v>
      </c>
    </row>
    <row r="547" spans="1:7">
      <c r="A547" s="123" t="s">
        <v>191</v>
      </c>
      <c r="B547" s="124"/>
      <c r="C547" s="124"/>
      <c r="D547" s="124"/>
      <c r="E547" s="124"/>
      <c r="F547" s="124"/>
      <c r="G547" s="55">
        <v>21.299999999999997</v>
      </c>
    </row>
    <row r="548" spans="1:7">
      <c r="A548" s="123" t="s">
        <v>192</v>
      </c>
      <c r="B548" s="124"/>
      <c r="C548" s="124"/>
      <c r="D548" s="124"/>
      <c r="E548" s="124"/>
      <c r="F548" s="124"/>
      <c r="G548" s="56">
        <f>SUM(G546:G547)</f>
        <v>31.419999999999995</v>
      </c>
    </row>
    <row r="549" spans="1:7">
      <c r="A549" s="123" t="s">
        <v>193</v>
      </c>
      <c r="B549" s="124"/>
      <c r="C549" s="124"/>
      <c r="D549" s="124"/>
      <c r="E549" s="124"/>
      <c r="F549" s="124"/>
      <c r="G549" s="55">
        <f>G546*116.78%</f>
        <v>11.818135999999999</v>
      </c>
    </row>
    <row r="550" spans="1:7">
      <c r="A550" s="123" t="s">
        <v>194</v>
      </c>
      <c r="B550" s="124"/>
      <c r="C550" s="124"/>
      <c r="D550" s="124"/>
      <c r="E550" s="124"/>
      <c r="F550" s="124"/>
      <c r="G550" s="55">
        <f>(G549+G548)*22.23%</f>
        <v>9.6118376327999986</v>
      </c>
    </row>
    <row r="551" spans="1:7">
      <c r="A551" s="123" t="s">
        <v>195</v>
      </c>
      <c r="B551" s="124"/>
      <c r="C551" s="124"/>
      <c r="D551" s="124"/>
      <c r="E551" s="124"/>
      <c r="F551" s="124"/>
      <c r="G551" s="55">
        <v>0</v>
      </c>
    </row>
    <row r="552" spans="1:7">
      <c r="A552" s="123" t="s">
        <v>196</v>
      </c>
      <c r="B552" s="124"/>
      <c r="C552" s="124"/>
      <c r="D552" s="124"/>
      <c r="E552" s="124"/>
      <c r="F552" s="124"/>
      <c r="G552" s="55">
        <f>SUM(G549:G551)</f>
        <v>21.429973632799999</v>
      </c>
    </row>
    <row r="553" spans="1:7">
      <c r="A553" s="123" t="s">
        <v>197</v>
      </c>
      <c r="B553" s="124"/>
      <c r="C553" s="124"/>
      <c r="D553" s="124"/>
      <c r="E553" s="124"/>
      <c r="F553" s="124"/>
      <c r="G553" s="56">
        <f>TRUNC(G548+G552,2)</f>
        <v>52.84</v>
      </c>
    </row>
    <row r="554" spans="1:7">
      <c r="A554" s="123" t="s">
        <v>198</v>
      </c>
      <c r="B554" s="124"/>
      <c r="C554" s="124"/>
      <c r="D554" s="124"/>
      <c r="E554" s="124"/>
      <c r="F554" s="124"/>
      <c r="G554" s="55">
        <v>8</v>
      </c>
    </row>
    <row r="555" spans="1:7">
      <c r="A555" s="123" t="s">
        <v>199</v>
      </c>
      <c r="B555" s="124"/>
      <c r="C555" s="124"/>
      <c r="D555" s="124"/>
      <c r="E555" s="124"/>
      <c r="F555" s="124"/>
      <c r="G555" s="56">
        <f>TRUNC(G553*G554,2)</f>
        <v>422.72</v>
      </c>
    </row>
    <row r="556" spans="1:7">
      <c r="A556" s="125"/>
      <c r="B556" s="126"/>
      <c r="C556" s="126"/>
      <c r="D556" s="126"/>
      <c r="E556" s="126"/>
      <c r="F556" s="126"/>
      <c r="G556" s="127"/>
    </row>
    <row r="557" spans="1:7" ht="51">
      <c r="A557" s="46" t="s">
        <v>85</v>
      </c>
      <c r="B557" s="47" t="s">
        <v>86</v>
      </c>
      <c r="C557" s="48" t="s">
        <v>17</v>
      </c>
      <c r="D557" s="48" t="s">
        <v>32</v>
      </c>
      <c r="E557" s="49"/>
      <c r="F557" s="50"/>
      <c r="G557" s="51"/>
    </row>
    <row r="558" spans="1:7" ht="20.399999999999999">
      <c r="A558" s="52">
        <v>11002</v>
      </c>
      <c r="B558" s="53" t="s">
        <v>285</v>
      </c>
      <c r="C558" s="54" t="s">
        <v>45</v>
      </c>
      <c r="D558" s="54" t="s">
        <v>207</v>
      </c>
      <c r="E558" s="49">
        <v>2.7E-2</v>
      </c>
      <c r="F558" s="50">
        <v>18.13</v>
      </c>
      <c r="G558" s="51">
        <f t="shared" ref="G558:G562" si="33">TRUNC(F558*E558,2)</f>
        <v>0.48</v>
      </c>
    </row>
    <row r="559" spans="1:7" ht="20.399999999999999">
      <c r="A559" s="52">
        <v>40394</v>
      </c>
      <c r="B559" s="53" t="s">
        <v>289</v>
      </c>
      <c r="C559" s="54" t="s">
        <v>45</v>
      </c>
      <c r="D559" s="54" t="s">
        <v>32</v>
      </c>
      <c r="E559" s="49">
        <v>1</v>
      </c>
      <c r="F559" s="50">
        <v>24.58</v>
      </c>
      <c r="G559" s="51">
        <f t="shared" si="33"/>
        <v>24.58</v>
      </c>
    </row>
    <row r="560" spans="1:7" ht="30.6">
      <c r="A560" s="52" t="s">
        <v>283</v>
      </c>
      <c r="B560" s="53" t="s">
        <v>284</v>
      </c>
      <c r="C560" s="54" t="s">
        <v>17</v>
      </c>
      <c r="D560" s="54" t="s">
        <v>189</v>
      </c>
      <c r="E560" s="49">
        <v>0.57999999999999996</v>
      </c>
      <c r="F560" s="50">
        <v>10.32</v>
      </c>
      <c r="G560" s="51">
        <f t="shared" si="33"/>
        <v>5.98</v>
      </c>
    </row>
    <row r="561" spans="1:7" ht="20.399999999999999">
      <c r="A561" s="52" t="s">
        <v>208</v>
      </c>
      <c r="B561" s="53" t="s">
        <v>209</v>
      </c>
      <c r="C561" s="54" t="s">
        <v>17</v>
      </c>
      <c r="D561" s="54" t="s">
        <v>189</v>
      </c>
      <c r="E561" s="49">
        <v>0.57999999999999996</v>
      </c>
      <c r="F561" s="50">
        <v>12.23</v>
      </c>
      <c r="G561" s="51">
        <f t="shared" si="33"/>
        <v>7.09</v>
      </c>
    </row>
    <row r="562" spans="1:7" ht="20.399999999999999">
      <c r="A562" s="52" t="s">
        <v>287</v>
      </c>
      <c r="B562" s="53" t="s">
        <v>288</v>
      </c>
      <c r="C562" s="54" t="s">
        <v>17</v>
      </c>
      <c r="D562" s="54" t="s">
        <v>189</v>
      </c>
      <c r="E562" s="49">
        <v>0.60264364699999995</v>
      </c>
      <c r="F562" s="50">
        <v>14.15</v>
      </c>
      <c r="G562" s="51">
        <f t="shared" si="33"/>
        <v>8.52</v>
      </c>
    </row>
    <row r="563" spans="1:7">
      <c r="A563" s="123" t="s">
        <v>190</v>
      </c>
      <c r="B563" s="124"/>
      <c r="C563" s="124"/>
      <c r="D563" s="124"/>
      <c r="E563" s="124"/>
      <c r="F563" s="124"/>
      <c r="G563" s="55">
        <v>13.55</v>
      </c>
    </row>
    <row r="564" spans="1:7">
      <c r="A564" s="123" t="s">
        <v>191</v>
      </c>
      <c r="B564" s="124"/>
      <c r="C564" s="124"/>
      <c r="D564" s="124"/>
      <c r="E564" s="124"/>
      <c r="F564" s="124"/>
      <c r="G564" s="55">
        <v>33.1</v>
      </c>
    </row>
    <row r="565" spans="1:7">
      <c r="A565" s="123" t="s">
        <v>192</v>
      </c>
      <c r="B565" s="124"/>
      <c r="C565" s="124"/>
      <c r="D565" s="124"/>
      <c r="E565" s="124"/>
      <c r="F565" s="124"/>
      <c r="G565" s="56">
        <f>SUM(G563:G564)</f>
        <v>46.650000000000006</v>
      </c>
    </row>
    <row r="566" spans="1:7">
      <c r="A566" s="123" t="s">
        <v>193</v>
      </c>
      <c r="B566" s="124"/>
      <c r="C566" s="124"/>
      <c r="D566" s="124"/>
      <c r="E566" s="124"/>
      <c r="F566" s="124"/>
      <c r="G566" s="55">
        <f>G563*116.78%</f>
        <v>15.823690000000001</v>
      </c>
    </row>
    <row r="567" spans="1:7">
      <c r="A567" s="123" t="s">
        <v>194</v>
      </c>
      <c r="B567" s="124"/>
      <c r="C567" s="124"/>
      <c r="D567" s="124"/>
      <c r="E567" s="124"/>
      <c r="F567" s="124"/>
      <c r="G567" s="55">
        <f>(G566+G565)*22.23%</f>
        <v>13.887901287</v>
      </c>
    </row>
    <row r="568" spans="1:7">
      <c r="A568" s="123" t="s">
        <v>195</v>
      </c>
      <c r="B568" s="124"/>
      <c r="C568" s="124"/>
      <c r="D568" s="124"/>
      <c r="E568" s="124"/>
      <c r="F568" s="124"/>
      <c r="G568" s="55">
        <v>0</v>
      </c>
    </row>
    <row r="569" spans="1:7">
      <c r="A569" s="123" t="s">
        <v>196</v>
      </c>
      <c r="B569" s="124"/>
      <c r="C569" s="124"/>
      <c r="D569" s="124"/>
      <c r="E569" s="124"/>
      <c r="F569" s="124"/>
      <c r="G569" s="55">
        <f>SUM(G566:G568)</f>
        <v>29.711591287000001</v>
      </c>
    </row>
    <row r="570" spans="1:7">
      <c r="A570" s="123" t="s">
        <v>197</v>
      </c>
      <c r="B570" s="124"/>
      <c r="C570" s="124"/>
      <c r="D570" s="124"/>
      <c r="E570" s="124"/>
      <c r="F570" s="124"/>
      <c r="G570" s="56">
        <f>TRUNC(G565+G569,2)</f>
        <v>76.36</v>
      </c>
    </row>
    <row r="571" spans="1:7">
      <c r="A571" s="123" t="s">
        <v>198</v>
      </c>
      <c r="B571" s="124"/>
      <c r="C571" s="124"/>
      <c r="D571" s="124"/>
      <c r="E571" s="124"/>
      <c r="F571" s="124"/>
      <c r="G571" s="55">
        <v>30</v>
      </c>
    </row>
    <row r="572" spans="1:7">
      <c r="A572" s="123" t="s">
        <v>199</v>
      </c>
      <c r="B572" s="124"/>
      <c r="C572" s="124"/>
      <c r="D572" s="124"/>
      <c r="E572" s="124"/>
      <c r="F572" s="124"/>
      <c r="G572" s="56">
        <f>TRUNC(G570*G571,2)</f>
        <v>2290.8000000000002</v>
      </c>
    </row>
    <row r="573" spans="1:7">
      <c r="A573" s="125"/>
      <c r="B573" s="126"/>
      <c r="C573" s="126"/>
      <c r="D573" s="126"/>
      <c r="E573" s="126"/>
      <c r="F573" s="126"/>
      <c r="G573" s="127"/>
    </row>
    <row r="574" spans="1:7" ht="20.399999999999999">
      <c r="A574" s="46" t="s">
        <v>87</v>
      </c>
      <c r="B574" s="47" t="s">
        <v>88</v>
      </c>
      <c r="C574" s="48" t="s">
        <v>17</v>
      </c>
      <c r="D574" s="48" t="s">
        <v>32</v>
      </c>
      <c r="E574" s="49"/>
      <c r="F574" s="50"/>
      <c r="G574" s="51"/>
    </row>
    <row r="575" spans="1:7" ht="20.399999999999999">
      <c r="A575" s="52">
        <v>3148</v>
      </c>
      <c r="B575" s="53" t="s">
        <v>290</v>
      </c>
      <c r="C575" s="54" t="s">
        <v>45</v>
      </c>
      <c r="D575" s="54" t="s">
        <v>32</v>
      </c>
      <c r="E575" s="49">
        <v>1.2999999999999999E-2</v>
      </c>
      <c r="F575" s="50">
        <v>7.7</v>
      </c>
      <c r="G575" s="51">
        <f t="shared" ref="G575:G578" si="34">TRUNC(F575*E575,2)</f>
        <v>0.1</v>
      </c>
    </row>
    <row r="576" spans="1:7" ht="20.399999999999999">
      <c r="A576" s="52">
        <v>6024</v>
      </c>
      <c r="B576" s="53" t="s">
        <v>291</v>
      </c>
      <c r="C576" s="54" t="s">
        <v>45</v>
      </c>
      <c r="D576" s="54" t="s">
        <v>32</v>
      </c>
      <c r="E576" s="49">
        <v>1</v>
      </c>
      <c r="F576" s="50">
        <v>39.93</v>
      </c>
      <c r="G576" s="51">
        <f t="shared" si="34"/>
        <v>39.93</v>
      </c>
    </row>
    <row r="577" spans="1:7" ht="30.6">
      <c r="A577" s="52" t="s">
        <v>283</v>
      </c>
      <c r="B577" s="53" t="s">
        <v>284</v>
      </c>
      <c r="C577" s="54" t="s">
        <v>17</v>
      </c>
      <c r="D577" s="54" t="s">
        <v>189</v>
      </c>
      <c r="E577" s="49">
        <v>0.18524458699999999</v>
      </c>
      <c r="F577" s="50">
        <v>10.32</v>
      </c>
      <c r="G577" s="51">
        <f t="shared" si="34"/>
        <v>1.91</v>
      </c>
    </row>
    <row r="578" spans="1:7" ht="20.399999999999999">
      <c r="A578" s="52" t="s">
        <v>208</v>
      </c>
      <c r="B578" s="53" t="s">
        <v>209</v>
      </c>
      <c r="C578" s="54" t="s">
        <v>17</v>
      </c>
      <c r="D578" s="54" t="s">
        <v>189</v>
      </c>
      <c r="E578" s="49">
        <v>0.2</v>
      </c>
      <c r="F578" s="50">
        <v>12.23</v>
      </c>
      <c r="G578" s="51">
        <f t="shared" si="34"/>
        <v>2.44</v>
      </c>
    </row>
    <row r="579" spans="1:7">
      <c r="A579" s="123" t="s">
        <v>190</v>
      </c>
      <c r="B579" s="124"/>
      <c r="C579" s="124"/>
      <c r="D579" s="124"/>
      <c r="E579" s="124"/>
      <c r="F579" s="124"/>
      <c r="G579" s="55">
        <v>2.6</v>
      </c>
    </row>
    <row r="580" spans="1:7">
      <c r="A580" s="123" t="s">
        <v>191</v>
      </c>
      <c r="B580" s="124"/>
      <c r="C580" s="124"/>
      <c r="D580" s="124"/>
      <c r="E580" s="124"/>
      <c r="F580" s="124"/>
      <c r="G580" s="55">
        <v>41.78</v>
      </c>
    </row>
    <row r="581" spans="1:7">
      <c r="A581" s="123" t="s">
        <v>192</v>
      </c>
      <c r="B581" s="124"/>
      <c r="C581" s="124"/>
      <c r="D581" s="124"/>
      <c r="E581" s="124"/>
      <c r="F581" s="124"/>
      <c r="G581" s="56">
        <f>SUM(G579:G580)</f>
        <v>44.38</v>
      </c>
    </row>
    <row r="582" spans="1:7">
      <c r="A582" s="123" t="s">
        <v>193</v>
      </c>
      <c r="B582" s="124"/>
      <c r="C582" s="124"/>
      <c r="D582" s="124"/>
      <c r="E582" s="124"/>
      <c r="F582" s="124"/>
      <c r="G582" s="55">
        <f>G579*116.78%</f>
        <v>3.0362800000000001</v>
      </c>
    </row>
    <row r="583" spans="1:7">
      <c r="A583" s="123" t="s">
        <v>194</v>
      </c>
      <c r="B583" s="124"/>
      <c r="C583" s="124"/>
      <c r="D583" s="124"/>
      <c r="E583" s="124"/>
      <c r="F583" s="124"/>
      <c r="G583" s="55">
        <f>(G582+G581)*22.23%</f>
        <v>10.540639044000001</v>
      </c>
    </row>
    <row r="584" spans="1:7">
      <c r="A584" s="123" t="s">
        <v>195</v>
      </c>
      <c r="B584" s="124"/>
      <c r="C584" s="124"/>
      <c r="D584" s="124"/>
      <c r="E584" s="124"/>
      <c r="F584" s="124"/>
      <c r="G584" s="55">
        <v>0</v>
      </c>
    </row>
    <row r="585" spans="1:7">
      <c r="A585" s="123" t="s">
        <v>196</v>
      </c>
      <c r="B585" s="124"/>
      <c r="C585" s="124"/>
      <c r="D585" s="124"/>
      <c r="E585" s="124"/>
      <c r="F585" s="124"/>
      <c r="G585" s="55">
        <f>SUM(G582:G584)</f>
        <v>13.576919044</v>
      </c>
    </row>
    <row r="586" spans="1:7">
      <c r="A586" s="123" t="s">
        <v>197</v>
      </c>
      <c r="B586" s="124"/>
      <c r="C586" s="124"/>
      <c r="D586" s="124"/>
      <c r="E586" s="124"/>
      <c r="F586" s="124"/>
      <c r="G586" s="56">
        <f>TRUNC(G581+G585,2)</f>
        <v>57.95</v>
      </c>
    </row>
    <row r="587" spans="1:7">
      <c r="A587" s="123" t="s">
        <v>198</v>
      </c>
      <c r="B587" s="124"/>
      <c r="C587" s="124"/>
      <c r="D587" s="124"/>
      <c r="E587" s="124"/>
      <c r="F587" s="124"/>
      <c r="G587" s="55">
        <v>31</v>
      </c>
    </row>
    <row r="588" spans="1:7">
      <c r="A588" s="123" t="s">
        <v>199</v>
      </c>
      <c r="B588" s="124"/>
      <c r="C588" s="124"/>
      <c r="D588" s="124"/>
      <c r="E588" s="124"/>
      <c r="F588" s="124"/>
      <c r="G588" s="56">
        <f>TRUNC(G586*G587,2)</f>
        <v>1796.45</v>
      </c>
    </row>
    <row r="589" spans="1:7">
      <c r="A589" s="125"/>
      <c r="B589" s="126"/>
      <c r="C589" s="126"/>
      <c r="D589" s="126"/>
      <c r="E589" s="126"/>
      <c r="F589" s="126"/>
      <c r="G589" s="127"/>
    </row>
    <row r="590" spans="1:7">
      <c r="A590" s="46" t="s">
        <v>89</v>
      </c>
      <c r="B590" s="117" t="s">
        <v>90</v>
      </c>
      <c r="C590" s="117"/>
      <c r="D590" s="117"/>
      <c r="E590" s="117"/>
      <c r="F590" s="117"/>
      <c r="G590" s="118"/>
    </row>
    <row r="591" spans="1:7">
      <c r="A591" s="46">
        <v>1</v>
      </c>
      <c r="B591" s="117" t="s">
        <v>14</v>
      </c>
      <c r="C591" s="117"/>
      <c r="D591" s="117"/>
      <c r="E591" s="117"/>
      <c r="F591" s="117"/>
      <c r="G591" s="118"/>
    </row>
    <row r="592" spans="1:7" ht="30.6">
      <c r="A592" s="46" t="s">
        <v>15</v>
      </c>
      <c r="B592" s="47" t="s">
        <v>16</v>
      </c>
      <c r="C592" s="48" t="s">
        <v>17</v>
      </c>
      <c r="D592" s="48" t="s">
        <v>18</v>
      </c>
      <c r="E592" s="49"/>
      <c r="F592" s="50"/>
      <c r="G592" s="51"/>
    </row>
    <row r="593" spans="1:7">
      <c r="A593" s="52">
        <v>1214</v>
      </c>
      <c r="B593" s="53" t="s">
        <v>187</v>
      </c>
      <c r="C593" s="54" t="s">
        <v>188</v>
      </c>
      <c r="D593" s="54" t="s">
        <v>189</v>
      </c>
      <c r="E593" s="49">
        <v>1.2</v>
      </c>
      <c r="F593" s="50">
        <v>9.27</v>
      </c>
      <c r="G593" s="51">
        <f t="shared" ref="G593" si="35">TRUNC(F593*E593,2)</f>
        <v>11.12</v>
      </c>
    </row>
    <row r="594" spans="1:7">
      <c r="A594" s="123" t="s">
        <v>190</v>
      </c>
      <c r="B594" s="124"/>
      <c r="C594" s="124"/>
      <c r="D594" s="124"/>
      <c r="E594" s="124"/>
      <c r="F594" s="124"/>
      <c r="G594" s="55">
        <v>11.12</v>
      </c>
    </row>
    <row r="595" spans="1:7">
      <c r="A595" s="123" t="s">
        <v>191</v>
      </c>
      <c r="B595" s="124"/>
      <c r="C595" s="124"/>
      <c r="D595" s="124"/>
      <c r="E595" s="124"/>
      <c r="F595" s="124"/>
      <c r="G595" s="55">
        <v>0</v>
      </c>
    </row>
    <row r="596" spans="1:7">
      <c r="A596" s="123" t="s">
        <v>192</v>
      </c>
      <c r="B596" s="124"/>
      <c r="C596" s="124"/>
      <c r="D596" s="124"/>
      <c r="E596" s="124"/>
      <c r="F596" s="124"/>
      <c r="G596" s="56">
        <f>SUM(G594:G595)</f>
        <v>11.12</v>
      </c>
    </row>
    <row r="597" spans="1:7">
      <c r="A597" s="123" t="s">
        <v>193</v>
      </c>
      <c r="B597" s="124"/>
      <c r="C597" s="124"/>
      <c r="D597" s="124"/>
      <c r="E597" s="124"/>
      <c r="F597" s="124"/>
      <c r="G597" s="55">
        <f>G594*116.78%</f>
        <v>12.985935999999999</v>
      </c>
    </row>
    <row r="598" spans="1:7">
      <c r="A598" s="123" t="s">
        <v>194</v>
      </c>
      <c r="B598" s="124"/>
      <c r="C598" s="124"/>
      <c r="D598" s="124"/>
      <c r="E598" s="124"/>
      <c r="F598" s="124"/>
      <c r="G598" s="55">
        <f>(G597+G596)*22.23%</f>
        <v>5.3587495727999999</v>
      </c>
    </row>
    <row r="599" spans="1:7">
      <c r="A599" s="123" t="s">
        <v>195</v>
      </c>
      <c r="B599" s="124"/>
      <c r="C599" s="124"/>
      <c r="D599" s="124"/>
      <c r="E599" s="124"/>
      <c r="F599" s="124"/>
      <c r="G599" s="55">
        <v>0</v>
      </c>
    </row>
    <row r="600" spans="1:7">
      <c r="A600" s="123" t="s">
        <v>196</v>
      </c>
      <c r="B600" s="124"/>
      <c r="C600" s="124"/>
      <c r="D600" s="124"/>
      <c r="E600" s="124"/>
      <c r="F600" s="124"/>
      <c r="G600" s="55">
        <f>SUM(G597:G599)</f>
        <v>18.3446855728</v>
      </c>
    </row>
    <row r="601" spans="1:7">
      <c r="A601" s="123" t="s">
        <v>197</v>
      </c>
      <c r="B601" s="124"/>
      <c r="C601" s="124"/>
      <c r="D601" s="124"/>
      <c r="E601" s="124"/>
      <c r="F601" s="124"/>
      <c r="G601" s="56">
        <f>TRUNC(G596+G600,2)</f>
        <v>29.46</v>
      </c>
    </row>
    <row r="602" spans="1:7">
      <c r="A602" s="123" t="s">
        <v>198</v>
      </c>
      <c r="B602" s="124"/>
      <c r="C602" s="124"/>
      <c r="D602" s="124"/>
      <c r="E602" s="124"/>
      <c r="F602" s="124"/>
      <c r="G602" s="55">
        <v>3.1</v>
      </c>
    </row>
    <row r="603" spans="1:7">
      <c r="A603" s="123" t="s">
        <v>199</v>
      </c>
      <c r="B603" s="124"/>
      <c r="C603" s="124"/>
      <c r="D603" s="124"/>
      <c r="E603" s="124"/>
      <c r="F603" s="124"/>
      <c r="G603" s="56">
        <f>TRUNC(G601*G602,2)</f>
        <v>91.32</v>
      </c>
    </row>
    <row r="604" spans="1:7">
      <c r="A604" s="125"/>
      <c r="B604" s="126"/>
      <c r="C604" s="126"/>
      <c r="D604" s="126"/>
      <c r="E604" s="126"/>
      <c r="F604" s="126"/>
      <c r="G604" s="127"/>
    </row>
    <row r="605" spans="1:7" ht="30.6">
      <c r="A605" s="46" t="s">
        <v>22</v>
      </c>
      <c r="B605" s="47" t="s">
        <v>23</v>
      </c>
      <c r="C605" s="48" t="s">
        <v>17</v>
      </c>
      <c r="D605" s="48" t="s">
        <v>21</v>
      </c>
      <c r="E605" s="49"/>
      <c r="F605" s="50"/>
      <c r="G605" s="51"/>
    </row>
    <row r="606" spans="1:7" ht="20.399999999999999">
      <c r="A606" s="52" t="s">
        <v>200</v>
      </c>
      <c r="B606" s="53" t="s">
        <v>201</v>
      </c>
      <c r="C606" s="54" t="s">
        <v>17</v>
      </c>
      <c r="D606" s="54" t="s">
        <v>189</v>
      </c>
      <c r="E606" s="49">
        <v>1.1117999999999999</v>
      </c>
      <c r="F606" s="50">
        <v>10.220000000000001</v>
      </c>
      <c r="G606" s="51">
        <f t="shared" ref="G606:G607" si="36">TRUNC(F606*E606,2)</f>
        <v>11.36</v>
      </c>
    </row>
    <row r="607" spans="1:7" ht="20.399999999999999">
      <c r="A607" s="52" t="s">
        <v>202</v>
      </c>
      <c r="B607" s="53" t="s">
        <v>203</v>
      </c>
      <c r="C607" s="54" t="s">
        <v>17</v>
      </c>
      <c r="D607" s="54" t="s">
        <v>189</v>
      </c>
      <c r="E607" s="49">
        <v>9.0359999999999996</v>
      </c>
      <c r="F607" s="50">
        <v>10.24</v>
      </c>
      <c r="G607" s="51">
        <f t="shared" si="36"/>
        <v>92.52</v>
      </c>
    </row>
    <row r="608" spans="1:7">
      <c r="A608" s="123" t="s">
        <v>190</v>
      </c>
      <c r="B608" s="124"/>
      <c r="C608" s="124"/>
      <c r="D608" s="124"/>
      <c r="E608" s="124"/>
      <c r="F608" s="124"/>
      <c r="G608" s="55">
        <v>58.87</v>
      </c>
    </row>
    <row r="609" spans="1:7">
      <c r="A609" s="123" t="s">
        <v>191</v>
      </c>
      <c r="B609" s="124"/>
      <c r="C609" s="124"/>
      <c r="D609" s="124"/>
      <c r="E609" s="124"/>
      <c r="F609" s="124"/>
      <c r="G609" s="55">
        <v>45.01</v>
      </c>
    </row>
    <row r="610" spans="1:7">
      <c r="A610" s="123" t="s">
        <v>192</v>
      </c>
      <c r="B610" s="124"/>
      <c r="C610" s="124"/>
      <c r="D610" s="124"/>
      <c r="E610" s="124"/>
      <c r="F610" s="124"/>
      <c r="G610" s="56">
        <f>SUM(G608:G609)</f>
        <v>103.88</v>
      </c>
    </row>
    <row r="611" spans="1:7">
      <c r="A611" s="123" t="s">
        <v>193</v>
      </c>
      <c r="B611" s="124"/>
      <c r="C611" s="124"/>
      <c r="D611" s="124"/>
      <c r="E611" s="124"/>
      <c r="F611" s="124"/>
      <c r="G611" s="55">
        <f>G608*116.78%</f>
        <v>68.748385999999996</v>
      </c>
    </row>
    <row r="612" spans="1:7">
      <c r="A612" s="123" t="s">
        <v>194</v>
      </c>
      <c r="B612" s="124"/>
      <c r="C612" s="124"/>
      <c r="D612" s="124"/>
      <c r="E612" s="124"/>
      <c r="F612" s="124"/>
      <c r="G612" s="55">
        <f>(G611+G610)*22.23%</f>
        <v>38.375290207799992</v>
      </c>
    </row>
    <row r="613" spans="1:7">
      <c r="A613" s="123" t="s">
        <v>195</v>
      </c>
      <c r="B613" s="124"/>
      <c r="C613" s="124"/>
      <c r="D613" s="124"/>
      <c r="E613" s="124"/>
      <c r="F613" s="124"/>
      <c r="G613" s="55">
        <v>0</v>
      </c>
    </row>
    <row r="614" spans="1:7">
      <c r="A614" s="123" t="s">
        <v>196</v>
      </c>
      <c r="B614" s="124"/>
      <c r="C614" s="124"/>
      <c r="D614" s="124"/>
      <c r="E614" s="124"/>
      <c r="F614" s="124"/>
      <c r="G614" s="55">
        <f>SUM(G611:G613)</f>
        <v>107.12367620779999</v>
      </c>
    </row>
    <row r="615" spans="1:7">
      <c r="A615" s="123" t="s">
        <v>197</v>
      </c>
      <c r="B615" s="124"/>
      <c r="C615" s="124"/>
      <c r="D615" s="124"/>
      <c r="E615" s="124"/>
      <c r="F615" s="124"/>
      <c r="G615" s="56">
        <f>TRUNC(G610+G614,2)</f>
        <v>211</v>
      </c>
    </row>
    <row r="616" spans="1:7">
      <c r="A616" s="123" t="s">
        <v>198</v>
      </c>
      <c r="B616" s="124"/>
      <c r="C616" s="124"/>
      <c r="D616" s="124"/>
      <c r="E616" s="124"/>
      <c r="F616" s="124"/>
      <c r="G616" s="55">
        <v>3.4</v>
      </c>
    </row>
    <row r="617" spans="1:7">
      <c r="A617" s="123" t="s">
        <v>199</v>
      </c>
      <c r="B617" s="124"/>
      <c r="C617" s="124"/>
      <c r="D617" s="124"/>
      <c r="E617" s="124"/>
      <c r="F617" s="124"/>
      <c r="G617" s="56">
        <f>TRUNC(G615*G616,2)</f>
        <v>717.4</v>
      </c>
    </row>
    <row r="618" spans="1:7">
      <c r="A618" s="125"/>
      <c r="B618" s="126"/>
      <c r="C618" s="126"/>
      <c r="D618" s="126"/>
      <c r="E618" s="126"/>
      <c r="F618" s="126"/>
      <c r="G618" s="127"/>
    </row>
    <row r="619" spans="1:7" ht="30.6">
      <c r="A619" s="46" t="s">
        <v>24</v>
      </c>
      <c r="B619" s="47" t="s">
        <v>25</v>
      </c>
      <c r="C619" s="48" t="s">
        <v>17</v>
      </c>
      <c r="D619" s="48" t="s">
        <v>18</v>
      </c>
      <c r="E619" s="49"/>
      <c r="F619" s="50"/>
      <c r="G619" s="51"/>
    </row>
    <row r="620" spans="1:7" ht="20.399999999999999">
      <c r="A620" s="52" t="s">
        <v>204</v>
      </c>
      <c r="B620" s="53" t="s">
        <v>205</v>
      </c>
      <c r="C620" s="54" t="s">
        <v>17</v>
      </c>
      <c r="D620" s="54" t="s">
        <v>189</v>
      </c>
      <c r="E620" s="49">
        <v>0.25530000000000003</v>
      </c>
      <c r="F620" s="50">
        <v>10.9</v>
      </c>
      <c r="G620" s="51">
        <f t="shared" ref="G620:G621" si="37">TRUNC(F620*E620,2)</f>
        <v>2.78</v>
      </c>
    </row>
    <row r="621" spans="1:7" ht="20.399999999999999">
      <c r="A621" s="52" t="s">
        <v>202</v>
      </c>
      <c r="B621" s="53" t="s">
        <v>203</v>
      </c>
      <c r="C621" s="54" t="s">
        <v>17</v>
      </c>
      <c r="D621" s="54" t="s">
        <v>189</v>
      </c>
      <c r="E621" s="49">
        <v>0.58120000000000005</v>
      </c>
      <c r="F621" s="50">
        <v>10.24</v>
      </c>
      <c r="G621" s="51">
        <f t="shared" si="37"/>
        <v>5.95</v>
      </c>
    </row>
    <row r="622" spans="1:7">
      <c r="A622" s="123" t="s">
        <v>190</v>
      </c>
      <c r="B622" s="124"/>
      <c r="C622" s="124"/>
      <c r="D622" s="124"/>
      <c r="E622" s="124"/>
      <c r="F622" s="124"/>
      <c r="G622" s="55">
        <v>4.91</v>
      </c>
    </row>
    <row r="623" spans="1:7">
      <c r="A623" s="123" t="s">
        <v>191</v>
      </c>
      <c r="B623" s="124"/>
      <c r="C623" s="124"/>
      <c r="D623" s="124"/>
      <c r="E623" s="124"/>
      <c r="F623" s="124"/>
      <c r="G623" s="55">
        <v>3.82</v>
      </c>
    </row>
    <row r="624" spans="1:7">
      <c r="A624" s="123" t="s">
        <v>192</v>
      </c>
      <c r="B624" s="124"/>
      <c r="C624" s="124"/>
      <c r="D624" s="124"/>
      <c r="E624" s="124"/>
      <c r="F624" s="124"/>
      <c r="G624" s="56">
        <f>SUM(G622:G623)</f>
        <v>8.73</v>
      </c>
    </row>
    <row r="625" spans="1:7">
      <c r="A625" s="123" t="s">
        <v>193</v>
      </c>
      <c r="B625" s="124"/>
      <c r="C625" s="124"/>
      <c r="D625" s="124"/>
      <c r="E625" s="124"/>
      <c r="F625" s="124"/>
      <c r="G625" s="55">
        <f>G622*116.78%</f>
        <v>5.7338979999999999</v>
      </c>
    </row>
    <row r="626" spans="1:7">
      <c r="A626" s="123" t="s">
        <v>194</v>
      </c>
      <c r="B626" s="124"/>
      <c r="C626" s="124"/>
      <c r="D626" s="124"/>
      <c r="E626" s="124"/>
      <c r="F626" s="124"/>
      <c r="G626" s="55">
        <f>(G625+G624)*22.23%</f>
        <v>3.2153245254000002</v>
      </c>
    </row>
    <row r="627" spans="1:7">
      <c r="A627" s="123" t="s">
        <v>195</v>
      </c>
      <c r="B627" s="124"/>
      <c r="C627" s="124"/>
      <c r="D627" s="124"/>
      <c r="E627" s="124"/>
      <c r="F627" s="124"/>
      <c r="G627" s="55">
        <v>0</v>
      </c>
    </row>
    <row r="628" spans="1:7">
      <c r="A628" s="123" t="s">
        <v>196</v>
      </c>
      <c r="B628" s="124"/>
      <c r="C628" s="124"/>
      <c r="D628" s="124"/>
      <c r="E628" s="124"/>
      <c r="F628" s="124"/>
      <c r="G628" s="55">
        <f>SUM(G625:G627)</f>
        <v>8.9492225253999997</v>
      </c>
    </row>
    <row r="629" spans="1:7">
      <c r="A629" s="123" t="s">
        <v>197</v>
      </c>
      <c r="B629" s="124"/>
      <c r="C629" s="124"/>
      <c r="D629" s="124"/>
      <c r="E629" s="124"/>
      <c r="F629" s="124"/>
      <c r="G629" s="56">
        <f>TRUNC(G624+G628,2)</f>
        <v>17.670000000000002</v>
      </c>
    </row>
    <row r="630" spans="1:7">
      <c r="A630" s="123" t="s">
        <v>198</v>
      </c>
      <c r="B630" s="124"/>
      <c r="C630" s="124"/>
      <c r="D630" s="124"/>
      <c r="E630" s="124"/>
      <c r="F630" s="124"/>
      <c r="G630" s="55">
        <v>17</v>
      </c>
    </row>
    <row r="631" spans="1:7">
      <c r="A631" s="123" t="s">
        <v>199</v>
      </c>
      <c r="B631" s="124"/>
      <c r="C631" s="124"/>
      <c r="D631" s="124"/>
      <c r="E631" s="124"/>
      <c r="F631" s="124"/>
      <c r="G631" s="56">
        <f>TRUNC(G629*G630,2)</f>
        <v>300.39</v>
      </c>
    </row>
    <row r="632" spans="1:7">
      <c r="A632" s="125"/>
      <c r="B632" s="126"/>
      <c r="C632" s="126"/>
      <c r="D632" s="126"/>
      <c r="E632" s="126"/>
      <c r="F632" s="126"/>
      <c r="G632" s="127"/>
    </row>
    <row r="633" spans="1:7" ht="30.6">
      <c r="A633" s="46" t="s">
        <v>26</v>
      </c>
      <c r="B633" s="47" t="s">
        <v>27</v>
      </c>
      <c r="C633" s="48" t="s">
        <v>17</v>
      </c>
      <c r="D633" s="48" t="s">
        <v>18</v>
      </c>
      <c r="E633" s="49"/>
      <c r="F633" s="50"/>
      <c r="G633" s="51"/>
    </row>
    <row r="634" spans="1:7" ht="20.399999999999999">
      <c r="A634" s="52" t="s">
        <v>200</v>
      </c>
      <c r="B634" s="53" t="s">
        <v>201</v>
      </c>
      <c r="C634" s="54" t="s">
        <v>17</v>
      </c>
      <c r="D634" s="54" t="s">
        <v>189</v>
      </c>
      <c r="E634" s="49">
        <v>0.13150000000000001</v>
      </c>
      <c r="F634" s="50">
        <v>10.220000000000001</v>
      </c>
      <c r="G634" s="51">
        <f t="shared" ref="G634:G635" si="38">TRUNC(F634*E634,2)</f>
        <v>1.34</v>
      </c>
    </row>
    <row r="635" spans="1:7" ht="20.399999999999999">
      <c r="A635" s="52" t="s">
        <v>202</v>
      </c>
      <c r="B635" s="53" t="s">
        <v>203</v>
      </c>
      <c r="C635" s="54" t="s">
        <v>17</v>
      </c>
      <c r="D635" s="54" t="s">
        <v>189</v>
      </c>
      <c r="E635" s="49">
        <v>0.19157550000000001</v>
      </c>
      <c r="F635" s="50">
        <v>10.24</v>
      </c>
      <c r="G635" s="51">
        <f t="shared" si="38"/>
        <v>1.96</v>
      </c>
    </row>
    <row r="636" spans="1:7">
      <c r="A636" s="123" t="s">
        <v>190</v>
      </c>
      <c r="B636" s="124"/>
      <c r="C636" s="124"/>
      <c r="D636" s="124"/>
      <c r="E636" s="124"/>
      <c r="F636" s="124"/>
      <c r="G636" s="55">
        <v>2</v>
      </c>
    </row>
    <row r="637" spans="1:7">
      <c r="A637" s="123" t="s">
        <v>191</v>
      </c>
      <c r="B637" s="124"/>
      <c r="C637" s="124"/>
      <c r="D637" s="124"/>
      <c r="E637" s="124"/>
      <c r="F637" s="124"/>
      <c r="G637" s="55">
        <v>1.3</v>
      </c>
    </row>
    <row r="638" spans="1:7">
      <c r="A638" s="123" t="s">
        <v>192</v>
      </c>
      <c r="B638" s="124"/>
      <c r="C638" s="124"/>
      <c r="D638" s="124"/>
      <c r="E638" s="124"/>
      <c r="F638" s="124"/>
      <c r="G638" s="56">
        <f>SUM(G636:G637)</f>
        <v>3.3</v>
      </c>
    </row>
    <row r="639" spans="1:7">
      <c r="A639" s="123" t="s">
        <v>193</v>
      </c>
      <c r="B639" s="124"/>
      <c r="C639" s="124"/>
      <c r="D639" s="124"/>
      <c r="E639" s="124"/>
      <c r="F639" s="124"/>
      <c r="G639" s="55">
        <f>G636*116.78%</f>
        <v>2.3355999999999999</v>
      </c>
    </row>
    <row r="640" spans="1:7">
      <c r="A640" s="123" t="s">
        <v>194</v>
      </c>
      <c r="B640" s="124"/>
      <c r="C640" s="124"/>
      <c r="D640" s="124"/>
      <c r="E640" s="124"/>
      <c r="F640" s="124"/>
      <c r="G640" s="55">
        <f>(G639+G638)*22.23%</f>
        <v>1.25279388</v>
      </c>
    </row>
    <row r="641" spans="1:7">
      <c r="A641" s="123" t="s">
        <v>195</v>
      </c>
      <c r="B641" s="124"/>
      <c r="C641" s="124"/>
      <c r="D641" s="124"/>
      <c r="E641" s="124"/>
      <c r="F641" s="124"/>
      <c r="G641" s="55">
        <v>0</v>
      </c>
    </row>
    <row r="642" spans="1:7">
      <c r="A642" s="123" t="s">
        <v>196</v>
      </c>
      <c r="B642" s="124"/>
      <c r="C642" s="124"/>
      <c r="D642" s="124"/>
      <c r="E642" s="124"/>
      <c r="F642" s="124"/>
      <c r="G642" s="55">
        <f>SUM(G639:G641)</f>
        <v>3.5883938799999999</v>
      </c>
    </row>
    <row r="643" spans="1:7">
      <c r="A643" s="123" t="s">
        <v>197</v>
      </c>
      <c r="B643" s="124"/>
      <c r="C643" s="124"/>
      <c r="D643" s="124"/>
      <c r="E643" s="124"/>
      <c r="F643" s="124"/>
      <c r="G643" s="56">
        <f>TRUNC(G638+G642,2)</f>
        <v>6.88</v>
      </c>
    </row>
    <row r="644" spans="1:7">
      <c r="A644" s="123" t="s">
        <v>198</v>
      </c>
      <c r="B644" s="124"/>
      <c r="C644" s="124"/>
      <c r="D644" s="124"/>
      <c r="E644" s="124"/>
      <c r="F644" s="124"/>
      <c r="G644" s="55">
        <v>4.83</v>
      </c>
    </row>
    <row r="645" spans="1:7">
      <c r="A645" s="123" t="s">
        <v>199</v>
      </c>
      <c r="B645" s="124"/>
      <c r="C645" s="124"/>
      <c r="D645" s="124"/>
      <c r="E645" s="124"/>
      <c r="F645" s="124"/>
      <c r="G645" s="56">
        <f>TRUNC(G643*G644,2)</f>
        <v>33.229999999999997</v>
      </c>
    </row>
    <row r="646" spans="1:7">
      <c r="A646" s="125"/>
      <c r="B646" s="126"/>
      <c r="C646" s="126"/>
      <c r="D646" s="126"/>
      <c r="E646" s="126"/>
      <c r="F646" s="126"/>
      <c r="G646" s="127"/>
    </row>
    <row r="647" spans="1:7" ht="30.6">
      <c r="A647" s="46" t="s">
        <v>28</v>
      </c>
      <c r="B647" s="47" t="s">
        <v>29</v>
      </c>
      <c r="C647" s="48" t="s">
        <v>17</v>
      </c>
      <c r="D647" s="48" t="s">
        <v>18</v>
      </c>
      <c r="E647" s="49"/>
      <c r="F647" s="50"/>
      <c r="G647" s="51"/>
    </row>
    <row r="648" spans="1:7" ht="30.6">
      <c r="A648" s="52">
        <v>42013</v>
      </c>
      <c r="B648" s="53" t="s">
        <v>206</v>
      </c>
      <c r="C648" s="54" t="s">
        <v>45</v>
      </c>
      <c r="D648" s="54" t="s">
        <v>207</v>
      </c>
      <c r="E648" s="49">
        <v>9.8400000000000001E-2</v>
      </c>
      <c r="F648" s="50">
        <v>5.4</v>
      </c>
      <c r="G648" s="51">
        <f t="shared" ref="G648:G650" si="39">TRUNC(F648*E648,2)</f>
        <v>0.53</v>
      </c>
    </row>
    <row r="649" spans="1:7" ht="20.399999999999999">
      <c r="A649" s="52" t="s">
        <v>200</v>
      </c>
      <c r="B649" s="53" t="s">
        <v>201</v>
      </c>
      <c r="C649" s="54" t="s">
        <v>17</v>
      </c>
      <c r="D649" s="54" t="s">
        <v>189</v>
      </c>
      <c r="E649" s="49">
        <v>0.26</v>
      </c>
      <c r="F649" s="50">
        <v>10.220000000000001</v>
      </c>
      <c r="G649" s="51">
        <f t="shared" si="39"/>
        <v>2.65</v>
      </c>
    </row>
    <row r="650" spans="1:7" ht="20.399999999999999">
      <c r="A650" s="52" t="s">
        <v>202</v>
      </c>
      <c r="B650" s="53" t="s">
        <v>203</v>
      </c>
      <c r="C650" s="54" t="s">
        <v>17</v>
      </c>
      <c r="D650" s="54" t="s">
        <v>189</v>
      </c>
      <c r="E650" s="49">
        <v>0.66221099999999999</v>
      </c>
      <c r="F650" s="50">
        <v>10.24</v>
      </c>
      <c r="G650" s="51">
        <f t="shared" si="39"/>
        <v>6.78</v>
      </c>
    </row>
    <row r="651" spans="1:7">
      <c r="A651" s="123" t="s">
        <v>190</v>
      </c>
      <c r="B651" s="124"/>
      <c r="C651" s="124"/>
      <c r="D651" s="124"/>
      <c r="E651" s="124"/>
      <c r="F651" s="124"/>
      <c r="G651" s="55">
        <v>5.53</v>
      </c>
    </row>
    <row r="652" spans="1:7">
      <c r="A652" s="123" t="s">
        <v>191</v>
      </c>
      <c r="B652" s="124"/>
      <c r="C652" s="124"/>
      <c r="D652" s="124"/>
      <c r="E652" s="124"/>
      <c r="F652" s="124"/>
      <c r="G652" s="55">
        <v>4.43</v>
      </c>
    </row>
    <row r="653" spans="1:7">
      <c r="A653" s="123" t="s">
        <v>192</v>
      </c>
      <c r="B653" s="124"/>
      <c r="C653" s="124"/>
      <c r="D653" s="124"/>
      <c r="E653" s="124"/>
      <c r="F653" s="124"/>
      <c r="G653" s="56">
        <f>SUM(G651:G652)</f>
        <v>9.9600000000000009</v>
      </c>
    </row>
    <row r="654" spans="1:7">
      <c r="A654" s="123" t="s">
        <v>193</v>
      </c>
      <c r="B654" s="124"/>
      <c r="C654" s="124"/>
      <c r="D654" s="124"/>
      <c r="E654" s="124"/>
      <c r="F654" s="124"/>
      <c r="G654" s="55">
        <f>G651*116.78%</f>
        <v>6.4579339999999998</v>
      </c>
    </row>
    <row r="655" spans="1:7">
      <c r="A655" s="123" t="s">
        <v>194</v>
      </c>
      <c r="B655" s="124"/>
      <c r="C655" s="124"/>
      <c r="D655" s="124"/>
      <c r="E655" s="124"/>
      <c r="F655" s="124"/>
      <c r="G655" s="55">
        <f>(G654+G653)*22.23%</f>
        <v>3.6497067282000004</v>
      </c>
    </row>
    <row r="656" spans="1:7">
      <c r="A656" s="123" t="s">
        <v>195</v>
      </c>
      <c r="B656" s="124"/>
      <c r="C656" s="124"/>
      <c r="D656" s="124"/>
      <c r="E656" s="124"/>
      <c r="F656" s="124"/>
      <c r="G656" s="55">
        <v>0</v>
      </c>
    </row>
    <row r="657" spans="1:7">
      <c r="A657" s="123" t="s">
        <v>196</v>
      </c>
      <c r="B657" s="124"/>
      <c r="C657" s="124"/>
      <c r="D657" s="124"/>
      <c r="E657" s="124"/>
      <c r="F657" s="124"/>
      <c r="G657" s="55">
        <f>SUM(G654:G656)</f>
        <v>10.1076407282</v>
      </c>
    </row>
    <row r="658" spans="1:7">
      <c r="A658" s="123" t="s">
        <v>197</v>
      </c>
      <c r="B658" s="124"/>
      <c r="C658" s="124"/>
      <c r="D658" s="124"/>
      <c r="E658" s="124"/>
      <c r="F658" s="124"/>
      <c r="G658" s="56">
        <f>TRUNC(G653+G657,2)</f>
        <v>20.059999999999999</v>
      </c>
    </row>
    <row r="659" spans="1:7">
      <c r="A659" s="123" t="s">
        <v>198</v>
      </c>
      <c r="B659" s="124"/>
      <c r="C659" s="124"/>
      <c r="D659" s="124"/>
      <c r="E659" s="124"/>
      <c r="F659" s="124"/>
      <c r="G659" s="55">
        <v>8.74</v>
      </c>
    </row>
    <row r="660" spans="1:7">
      <c r="A660" s="123" t="s">
        <v>199</v>
      </c>
      <c r="B660" s="124"/>
      <c r="C660" s="124"/>
      <c r="D660" s="124"/>
      <c r="E660" s="124"/>
      <c r="F660" s="124"/>
      <c r="G660" s="56">
        <f>TRUNC(G658*G659,2)</f>
        <v>175.32</v>
      </c>
    </row>
    <row r="661" spans="1:7">
      <c r="A661" s="125"/>
      <c r="B661" s="126"/>
      <c r="C661" s="126"/>
      <c r="D661" s="126"/>
      <c r="E661" s="126"/>
      <c r="F661" s="126"/>
      <c r="G661" s="127"/>
    </row>
    <row r="662" spans="1:7" ht="30.6">
      <c r="A662" s="46" t="s">
        <v>30</v>
      </c>
      <c r="B662" s="47" t="s">
        <v>31</v>
      </c>
      <c r="C662" s="48" t="s">
        <v>17</v>
      </c>
      <c r="D662" s="48" t="s">
        <v>32</v>
      </c>
      <c r="E662" s="49"/>
      <c r="F662" s="50"/>
      <c r="G662" s="51"/>
    </row>
    <row r="663" spans="1:7" ht="20.399999999999999">
      <c r="A663" s="52" t="s">
        <v>208</v>
      </c>
      <c r="B663" s="53" t="s">
        <v>209</v>
      </c>
      <c r="C663" s="54" t="s">
        <v>17</v>
      </c>
      <c r="D663" s="54" t="s">
        <v>189</v>
      </c>
      <c r="E663" s="49">
        <v>0.128</v>
      </c>
      <c r="F663" s="50">
        <v>12.23</v>
      </c>
      <c r="G663" s="51">
        <f t="shared" ref="G663:G664" si="40">TRUNC(F663*E663,2)</f>
        <v>1.56</v>
      </c>
    </row>
    <row r="664" spans="1:7" ht="20.399999999999999">
      <c r="A664" s="52" t="s">
        <v>202</v>
      </c>
      <c r="B664" s="53" t="s">
        <v>203</v>
      </c>
      <c r="C664" s="54" t="s">
        <v>17</v>
      </c>
      <c r="D664" s="54" t="s">
        <v>189</v>
      </c>
      <c r="E664" s="49">
        <v>0.16483999999999999</v>
      </c>
      <c r="F664" s="50">
        <v>10.24</v>
      </c>
      <c r="G664" s="51">
        <f t="shared" si="40"/>
        <v>1.68</v>
      </c>
    </row>
    <row r="665" spans="1:7">
      <c r="A665" s="123" t="s">
        <v>190</v>
      </c>
      <c r="B665" s="124"/>
      <c r="C665" s="124"/>
      <c r="D665" s="124"/>
      <c r="E665" s="124"/>
      <c r="F665" s="124"/>
      <c r="G665" s="55">
        <v>1.9</v>
      </c>
    </row>
    <row r="666" spans="1:7">
      <c r="A666" s="123" t="s">
        <v>191</v>
      </c>
      <c r="B666" s="124"/>
      <c r="C666" s="124"/>
      <c r="D666" s="124"/>
      <c r="E666" s="124"/>
      <c r="F666" s="124"/>
      <c r="G666" s="55">
        <v>1.34</v>
      </c>
    </row>
    <row r="667" spans="1:7">
      <c r="A667" s="123" t="s">
        <v>192</v>
      </c>
      <c r="B667" s="124"/>
      <c r="C667" s="124"/>
      <c r="D667" s="124"/>
      <c r="E667" s="124"/>
      <c r="F667" s="124"/>
      <c r="G667" s="56">
        <f>SUM(G665:G666)</f>
        <v>3.24</v>
      </c>
    </row>
    <row r="668" spans="1:7">
      <c r="A668" s="123" t="s">
        <v>193</v>
      </c>
      <c r="B668" s="124"/>
      <c r="C668" s="124"/>
      <c r="D668" s="124"/>
      <c r="E668" s="124"/>
      <c r="F668" s="124"/>
      <c r="G668" s="55">
        <f>G665*116.78%</f>
        <v>2.21882</v>
      </c>
    </row>
    <row r="669" spans="1:7">
      <c r="A669" s="123" t="s">
        <v>194</v>
      </c>
      <c r="B669" s="124"/>
      <c r="C669" s="124"/>
      <c r="D669" s="124"/>
      <c r="E669" s="124"/>
      <c r="F669" s="124"/>
      <c r="G669" s="55">
        <f>(G668+G667)*22.23%</f>
        <v>1.2134956860000001</v>
      </c>
    </row>
    <row r="670" spans="1:7">
      <c r="A670" s="123" t="s">
        <v>195</v>
      </c>
      <c r="B670" s="124"/>
      <c r="C670" s="124"/>
      <c r="D670" s="124"/>
      <c r="E670" s="124"/>
      <c r="F670" s="124"/>
      <c r="G670" s="55">
        <v>0</v>
      </c>
    </row>
    <row r="671" spans="1:7">
      <c r="A671" s="123" t="s">
        <v>196</v>
      </c>
      <c r="B671" s="124"/>
      <c r="C671" s="124"/>
      <c r="D671" s="124"/>
      <c r="E671" s="124"/>
      <c r="F671" s="124"/>
      <c r="G671" s="55">
        <f>SUM(G668:G670)</f>
        <v>3.4323156859999999</v>
      </c>
    </row>
    <row r="672" spans="1:7">
      <c r="A672" s="123" t="s">
        <v>197</v>
      </c>
      <c r="B672" s="124"/>
      <c r="C672" s="124"/>
      <c r="D672" s="124"/>
      <c r="E672" s="124"/>
      <c r="F672" s="124"/>
      <c r="G672" s="56">
        <f>TRUNC(G667+G671,2)</f>
        <v>6.67</v>
      </c>
    </row>
    <row r="673" spans="1:7">
      <c r="A673" s="123" t="s">
        <v>198</v>
      </c>
      <c r="B673" s="124"/>
      <c r="C673" s="124"/>
      <c r="D673" s="124"/>
      <c r="E673" s="124"/>
      <c r="F673" s="124"/>
      <c r="G673" s="55">
        <v>16</v>
      </c>
    </row>
    <row r="674" spans="1:7">
      <c r="A674" s="123" t="s">
        <v>199</v>
      </c>
      <c r="B674" s="124"/>
      <c r="C674" s="124"/>
      <c r="D674" s="124"/>
      <c r="E674" s="124"/>
      <c r="F674" s="124"/>
      <c r="G674" s="56">
        <f>TRUNC(G672*G673,2)</f>
        <v>106.72</v>
      </c>
    </row>
    <row r="675" spans="1:7">
      <c r="A675" s="125"/>
      <c r="B675" s="126"/>
      <c r="C675" s="126"/>
      <c r="D675" s="126"/>
      <c r="E675" s="126"/>
      <c r="F675" s="126"/>
      <c r="G675" s="127"/>
    </row>
    <row r="676" spans="1:7">
      <c r="A676" s="46">
        <v>2</v>
      </c>
      <c r="B676" s="117" t="s">
        <v>33</v>
      </c>
      <c r="C676" s="117"/>
      <c r="D676" s="117"/>
      <c r="E676" s="117"/>
      <c r="F676" s="117"/>
      <c r="G676" s="118"/>
    </row>
    <row r="677" spans="1:7" ht="51">
      <c r="A677" s="46" t="s">
        <v>34</v>
      </c>
      <c r="B677" s="47" t="s">
        <v>35</v>
      </c>
      <c r="C677" s="48" t="s">
        <v>17</v>
      </c>
      <c r="D677" s="48" t="s">
        <v>18</v>
      </c>
      <c r="E677" s="49"/>
      <c r="F677" s="50"/>
      <c r="G677" s="51"/>
    </row>
    <row r="678" spans="1:7" ht="20.399999999999999">
      <c r="A678" s="52">
        <v>1379</v>
      </c>
      <c r="B678" s="53" t="s">
        <v>210</v>
      </c>
      <c r="C678" s="54" t="s">
        <v>45</v>
      </c>
      <c r="D678" s="54" t="s">
        <v>207</v>
      </c>
      <c r="E678" s="49">
        <v>8</v>
      </c>
      <c r="F678" s="50">
        <v>0.3</v>
      </c>
      <c r="G678" s="51">
        <f t="shared" ref="G678:G684" si="41">TRUNC(F678*E678,2)</f>
        <v>2.4</v>
      </c>
    </row>
    <row r="679" spans="1:7" ht="30.6">
      <c r="A679" s="52">
        <v>3671</v>
      </c>
      <c r="B679" s="53" t="s">
        <v>211</v>
      </c>
      <c r="C679" s="54" t="s">
        <v>45</v>
      </c>
      <c r="D679" s="54" t="s">
        <v>82</v>
      </c>
      <c r="E679" s="49">
        <v>2</v>
      </c>
      <c r="F679" s="50">
        <v>0.73</v>
      </c>
      <c r="G679" s="51">
        <f t="shared" si="41"/>
        <v>1.46</v>
      </c>
    </row>
    <row r="680" spans="1:7" ht="40.799999999999997">
      <c r="A680" s="52">
        <v>4824</v>
      </c>
      <c r="B680" s="53" t="s">
        <v>212</v>
      </c>
      <c r="C680" s="54" t="s">
        <v>45</v>
      </c>
      <c r="D680" s="54" t="s">
        <v>207</v>
      </c>
      <c r="E680" s="49">
        <v>14</v>
      </c>
      <c r="F680" s="50">
        <v>0.38</v>
      </c>
      <c r="G680" s="51">
        <f t="shared" si="41"/>
        <v>5.32</v>
      </c>
    </row>
    <row r="681" spans="1:7" ht="20.399999999999999">
      <c r="A681" s="52">
        <v>7353</v>
      </c>
      <c r="B681" s="53" t="s">
        <v>213</v>
      </c>
      <c r="C681" s="54" t="s">
        <v>45</v>
      </c>
      <c r="D681" s="54" t="s">
        <v>214</v>
      </c>
      <c r="E681" s="49">
        <v>0.21176</v>
      </c>
      <c r="F681" s="50">
        <v>14.61</v>
      </c>
      <c r="G681" s="51">
        <f t="shared" si="41"/>
        <v>3.09</v>
      </c>
    </row>
    <row r="682" spans="1:7" ht="20.399999999999999">
      <c r="A682" s="52" t="s">
        <v>200</v>
      </c>
      <c r="B682" s="53" t="s">
        <v>201</v>
      </c>
      <c r="C682" s="54" t="s">
        <v>17</v>
      </c>
      <c r="D682" s="54" t="s">
        <v>189</v>
      </c>
      <c r="E682" s="49">
        <v>0.51571856000000005</v>
      </c>
      <c r="F682" s="50">
        <v>10.220000000000001</v>
      </c>
      <c r="G682" s="51">
        <f t="shared" si="41"/>
        <v>5.27</v>
      </c>
    </row>
    <row r="683" spans="1:7" ht="20.399999999999999">
      <c r="A683" s="52" t="s">
        <v>202</v>
      </c>
      <c r="B683" s="53" t="s">
        <v>203</v>
      </c>
      <c r="C683" s="54" t="s">
        <v>17</v>
      </c>
      <c r="D683" s="54" t="s">
        <v>189</v>
      </c>
      <c r="E683" s="49">
        <v>2.5</v>
      </c>
      <c r="F683" s="50">
        <v>10.24</v>
      </c>
      <c r="G683" s="51">
        <f t="shared" si="41"/>
        <v>25.6</v>
      </c>
    </row>
    <row r="684" spans="1:7" ht="40.799999999999997">
      <c r="A684" s="52" t="s">
        <v>215</v>
      </c>
      <c r="B684" s="53" t="s">
        <v>216</v>
      </c>
      <c r="C684" s="54" t="s">
        <v>17</v>
      </c>
      <c r="D684" s="54" t="s">
        <v>217</v>
      </c>
      <c r="E684" s="49">
        <v>1.5</v>
      </c>
      <c r="F684" s="50">
        <v>1.59</v>
      </c>
      <c r="G684" s="51">
        <f t="shared" si="41"/>
        <v>2.38</v>
      </c>
    </row>
    <row r="685" spans="1:7">
      <c r="A685" s="123" t="s">
        <v>190</v>
      </c>
      <c r="B685" s="124"/>
      <c r="C685" s="124"/>
      <c r="D685" s="124"/>
      <c r="E685" s="124"/>
      <c r="F685" s="124"/>
      <c r="G685" s="55">
        <v>17.66</v>
      </c>
    </row>
    <row r="686" spans="1:7">
      <c r="A686" s="123" t="s">
        <v>191</v>
      </c>
      <c r="B686" s="124"/>
      <c r="C686" s="124"/>
      <c r="D686" s="124"/>
      <c r="E686" s="124"/>
      <c r="F686" s="124"/>
      <c r="G686" s="55">
        <v>27.860000000000003</v>
      </c>
    </row>
    <row r="687" spans="1:7">
      <c r="A687" s="123" t="s">
        <v>192</v>
      </c>
      <c r="B687" s="124"/>
      <c r="C687" s="124"/>
      <c r="D687" s="124"/>
      <c r="E687" s="124"/>
      <c r="F687" s="124"/>
      <c r="G687" s="56">
        <f>SUM(G685:G686)</f>
        <v>45.52</v>
      </c>
    </row>
    <row r="688" spans="1:7">
      <c r="A688" s="123" t="s">
        <v>193</v>
      </c>
      <c r="B688" s="124"/>
      <c r="C688" s="124"/>
      <c r="D688" s="124"/>
      <c r="E688" s="124"/>
      <c r="F688" s="124"/>
      <c r="G688" s="55">
        <f>G685*116.78%</f>
        <v>20.623348</v>
      </c>
    </row>
    <row r="689" spans="1:7">
      <c r="A689" s="123" t="s">
        <v>194</v>
      </c>
      <c r="B689" s="124"/>
      <c r="C689" s="124"/>
      <c r="D689" s="124"/>
      <c r="E689" s="124"/>
      <c r="F689" s="124"/>
      <c r="G689" s="55">
        <f>(G688+G687)*22.23%</f>
        <v>14.7036662604</v>
      </c>
    </row>
    <row r="690" spans="1:7">
      <c r="A690" s="123" t="s">
        <v>195</v>
      </c>
      <c r="B690" s="124"/>
      <c r="C690" s="124"/>
      <c r="D690" s="124"/>
      <c r="E690" s="124"/>
      <c r="F690" s="124"/>
      <c r="G690" s="55">
        <v>0</v>
      </c>
    </row>
    <row r="691" spans="1:7">
      <c r="A691" s="123" t="s">
        <v>196</v>
      </c>
      <c r="B691" s="124"/>
      <c r="C691" s="124"/>
      <c r="D691" s="124"/>
      <c r="E691" s="124"/>
      <c r="F691" s="124"/>
      <c r="G691" s="55">
        <f>SUM(G688:G690)</f>
        <v>35.327014260399999</v>
      </c>
    </row>
    <row r="692" spans="1:7">
      <c r="A692" s="123" t="s">
        <v>197</v>
      </c>
      <c r="B692" s="124"/>
      <c r="C692" s="124"/>
      <c r="D692" s="124"/>
      <c r="E692" s="124"/>
      <c r="F692" s="124"/>
      <c r="G692" s="56">
        <f>TRUNC(G687+G691,2)</f>
        <v>80.84</v>
      </c>
    </row>
    <row r="693" spans="1:7">
      <c r="A693" s="123" t="s">
        <v>198</v>
      </c>
      <c r="B693" s="124"/>
      <c r="C693" s="124"/>
      <c r="D693" s="124"/>
      <c r="E693" s="124"/>
      <c r="F693" s="124"/>
      <c r="G693" s="55">
        <v>35.82</v>
      </c>
    </row>
    <row r="694" spans="1:7">
      <c r="A694" s="123" t="s">
        <v>199</v>
      </c>
      <c r="B694" s="124"/>
      <c r="C694" s="124"/>
      <c r="D694" s="124"/>
      <c r="E694" s="124"/>
      <c r="F694" s="124"/>
      <c r="G694" s="56">
        <f>TRUNC(G692*G693,2)</f>
        <v>2895.68</v>
      </c>
    </row>
    <row r="695" spans="1:7">
      <c r="A695" s="125"/>
      <c r="B695" s="126"/>
      <c r="C695" s="126"/>
      <c r="D695" s="126"/>
      <c r="E695" s="126"/>
      <c r="F695" s="126"/>
      <c r="G695" s="127"/>
    </row>
    <row r="696" spans="1:7">
      <c r="A696" s="46">
        <v>3</v>
      </c>
      <c r="B696" s="117" t="s">
        <v>36</v>
      </c>
      <c r="C696" s="117"/>
      <c r="D696" s="117"/>
      <c r="E696" s="117"/>
      <c r="F696" s="117"/>
      <c r="G696" s="118"/>
    </row>
    <row r="697" spans="1:7" ht="102">
      <c r="A697" s="46" t="s">
        <v>37</v>
      </c>
      <c r="B697" s="47" t="s">
        <v>38</v>
      </c>
      <c r="C697" s="48" t="s">
        <v>17</v>
      </c>
      <c r="D697" s="48" t="s">
        <v>32</v>
      </c>
      <c r="E697" s="49"/>
      <c r="F697" s="50"/>
      <c r="G697" s="51"/>
    </row>
    <row r="698" spans="1:7" ht="40.799999999999997">
      <c r="A698" s="52" t="s">
        <v>218</v>
      </c>
      <c r="B698" s="53" t="s">
        <v>219</v>
      </c>
      <c r="C698" s="54" t="s">
        <v>17</v>
      </c>
      <c r="D698" s="54" t="s">
        <v>32</v>
      </c>
      <c r="E698" s="49">
        <v>1</v>
      </c>
      <c r="F698" s="50">
        <v>111.98</v>
      </c>
      <c r="G698" s="51">
        <f t="shared" ref="G698:G702" si="42">TRUNC(F698*E698,2)</f>
        <v>111.98</v>
      </c>
    </row>
    <row r="699" spans="1:7" ht="40.799999999999997">
      <c r="A699" s="52" t="s">
        <v>220</v>
      </c>
      <c r="B699" s="53" t="s">
        <v>221</v>
      </c>
      <c r="C699" s="54" t="s">
        <v>17</v>
      </c>
      <c r="D699" s="54" t="s">
        <v>32</v>
      </c>
      <c r="E699" s="49">
        <v>1</v>
      </c>
      <c r="F699" s="50">
        <v>37.81</v>
      </c>
      <c r="G699" s="51">
        <f t="shared" si="42"/>
        <v>37.81</v>
      </c>
    </row>
    <row r="700" spans="1:7" ht="51">
      <c r="A700" s="52" t="s">
        <v>222</v>
      </c>
      <c r="B700" s="53" t="s">
        <v>223</v>
      </c>
      <c r="C700" s="54" t="s">
        <v>17</v>
      </c>
      <c r="D700" s="54" t="s">
        <v>32</v>
      </c>
      <c r="E700" s="49">
        <v>1</v>
      </c>
      <c r="F700" s="50">
        <v>251.85</v>
      </c>
      <c r="G700" s="51">
        <f t="shared" si="42"/>
        <v>251.85</v>
      </c>
    </row>
    <row r="701" spans="1:7" ht="51">
      <c r="A701" s="52" t="s">
        <v>224</v>
      </c>
      <c r="B701" s="53" t="s">
        <v>225</v>
      </c>
      <c r="C701" s="54" t="s">
        <v>17</v>
      </c>
      <c r="D701" s="54" t="s">
        <v>32</v>
      </c>
      <c r="E701" s="49">
        <v>2</v>
      </c>
      <c r="F701" s="50">
        <v>15.41</v>
      </c>
      <c r="G701" s="51">
        <f t="shared" si="42"/>
        <v>30.82</v>
      </c>
    </row>
    <row r="702" spans="1:7" ht="51">
      <c r="A702" s="52" t="s">
        <v>226</v>
      </c>
      <c r="B702" s="53" t="s">
        <v>227</v>
      </c>
      <c r="C702" s="54" t="s">
        <v>17</v>
      </c>
      <c r="D702" s="54" t="s">
        <v>32</v>
      </c>
      <c r="E702" s="49">
        <v>1</v>
      </c>
      <c r="F702" s="50">
        <v>66.48</v>
      </c>
      <c r="G702" s="51">
        <f t="shared" si="42"/>
        <v>66.48</v>
      </c>
    </row>
    <row r="703" spans="1:7">
      <c r="A703" s="123" t="s">
        <v>190</v>
      </c>
      <c r="B703" s="124"/>
      <c r="C703" s="124"/>
      <c r="D703" s="124"/>
      <c r="E703" s="124"/>
      <c r="F703" s="124"/>
      <c r="G703" s="55">
        <v>73.87</v>
      </c>
    </row>
    <row r="704" spans="1:7">
      <c r="A704" s="123" t="s">
        <v>191</v>
      </c>
      <c r="B704" s="124"/>
      <c r="C704" s="124"/>
      <c r="D704" s="124"/>
      <c r="E704" s="124"/>
      <c r="F704" s="124"/>
      <c r="G704" s="55">
        <v>425.07</v>
      </c>
    </row>
    <row r="705" spans="1:7">
      <c r="A705" s="123" t="s">
        <v>192</v>
      </c>
      <c r="B705" s="124"/>
      <c r="C705" s="124"/>
      <c r="D705" s="124"/>
      <c r="E705" s="124"/>
      <c r="F705" s="124"/>
      <c r="G705" s="56">
        <f>SUM(G703:G704)</f>
        <v>498.94</v>
      </c>
    </row>
    <row r="706" spans="1:7">
      <c r="A706" s="123" t="s">
        <v>193</v>
      </c>
      <c r="B706" s="124"/>
      <c r="C706" s="124"/>
      <c r="D706" s="124"/>
      <c r="E706" s="124"/>
      <c r="F706" s="124"/>
      <c r="G706" s="55">
        <f>G703*116.78%</f>
        <v>86.265386000000007</v>
      </c>
    </row>
    <row r="707" spans="1:7">
      <c r="A707" s="123" t="s">
        <v>194</v>
      </c>
      <c r="B707" s="124"/>
      <c r="C707" s="124"/>
      <c r="D707" s="124"/>
      <c r="E707" s="124"/>
      <c r="F707" s="124"/>
      <c r="G707" s="55">
        <f>(G706+G705)*22.23%</f>
        <v>130.09115730779999</v>
      </c>
    </row>
    <row r="708" spans="1:7">
      <c r="A708" s="123" t="s">
        <v>195</v>
      </c>
      <c r="B708" s="124"/>
      <c r="C708" s="124"/>
      <c r="D708" s="124"/>
      <c r="E708" s="124"/>
      <c r="F708" s="124"/>
      <c r="G708" s="55">
        <v>0</v>
      </c>
    </row>
    <row r="709" spans="1:7">
      <c r="A709" s="123" t="s">
        <v>196</v>
      </c>
      <c r="B709" s="124"/>
      <c r="C709" s="124"/>
      <c r="D709" s="124"/>
      <c r="E709" s="124"/>
      <c r="F709" s="124"/>
      <c r="G709" s="55">
        <f>SUM(G706:G708)</f>
        <v>216.3565433078</v>
      </c>
    </row>
    <row r="710" spans="1:7">
      <c r="A710" s="123" t="s">
        <v>197</v>
      </c>
      <c r="B710" s="124"/>
      <c r="C710" s="124"/>
      <c r="D710" s="124"/>
      <c r="E710" s="124"/>
      <c r="F710" s="124"/>
      <c r="G710" s="56">
        <f>TRUNC(G705+G709,2)</f>
        <v>715.29</v>
      </c>
    </row>
    <row r="711" spans="1:7">
      <c r="A711" s="123" t="s">
        <v>198</v>
      </c>
      <c r="B711" s="124"/>
      <c r="C711" s="124"/>
      <c r="D711" s="124"/>
      <c r="E711" s="124"/>
      <c r="F711" s="124"/>
      <c r="G711" s="55">
        <v>1</v>
      </c>
    </row>
    <row r="712" spans="1:7">
      <c r="A712" s="123" t="s">
        <v>199</v>
      </c>
      <c r="B712" s="124"/>
      <c r="C712" s="124"/>
      <c r="D712" s="124"/>
      <c r="E712" s="124"/>
      <c r="F712" s="124"/>
      <c r="G712" s="56">
        <f>TRUNC(G710*G711,2)</f>
        <v>715.29</v>
      </c>
    </row>
    <row r="713" spans="1:7">
      <c r="A713" s="125"/>
      <c r="B713" s="126"/>
      <c r="C713" s="126"/>
      <c r="D713" s="126"/>
      <c r="E713" s="126"/>
      <c r="F713" s="126"/>
      <c r="G713" s="127"/>
    </row>
    <row r="714" spans="1:7" ht="51">
      <c r="A714" s="46" t="s">
        <v>39</v>
      </c>
      <c r="B714" s="47" t="s">
        <v>40</v>
      </c>
      <c r="C714" s="48" t="s">
        <v>17</v>
      </c>
      <c r="D714" s="48" t="s">
        <v>18</v>
      </c>
      <c r="E714" s="49"/>
      <c r="F714" s="50"/>
      <c r="G714" s="51"/>
    </row>
    <row r="715" spans="1:7" ht="30.6">
      <c r="A715" s="52">
        <v>142</v>
      </c>
      <c r="B715" s="53" t="s">
        <v>228</v>
      </c>
      <c r="C715" s="54" t="s">
        <v>45</v>
      </c>
      <c r="D715" s="54" t="s">
        <v>229</v>
      </c>
      <c r="E715" s="49">
        <v>0.88290000000000002</v>
      </c>
      <c r="F715" s="50">
        <v>25.81</v>
      </c>
      <c r="G715" s="51">
        <f t="shared" ref="G715:G720" si="43">TRUNC(F715*E715,2)</f>
        <v>22.78</v>
      </c>
    </row>
    <row r="716" spans="1:7" ht="51">
      <c r="A716" s="52">
        <v>39025</v>
      </c>
      <c r="B716" s="53" t="s">
        <v>230</v>
      </c>
      <c r="C716" s="54" t="s">
        <v>45</v>
      </c>
      <c r="D716" s="54" t="s">
        <v>32</v>
      </c>
      <c r="E716" s="49">
        <v>0.54730000000000001</v>
      </c>
      <c r="F716" s="50">
        <v>652.08000000000004</v>
      </c>
      <c r="G716" s="51">
        <f t="shared" si="43"/>
        <v>356.88</v>
      </c>
    </row>
    <row r="717" spans="1:7" ht="40.799999999999997">
      <c r="A717" s="52">
        <v>40555</v>
      </c>
      <c r="B717" s="53" t="s">
        <v>231</v>
      </c>
      <c r="C717" s="54" t="s">
        <v>45</v>
      </c>
      <c r="D717" s="54" t="s">
        <v>82</v>
      </c>
      <c r="E717" s="49">
        <v>6.8503999999999996</v>
      </c>
      <c r="F717" s="50">
        <v>16.54</v>
      </c>
      <c r="G717" s="51">
        <f t="shared" si="43"/>
        <v>113.3</v>
      </c>
    </row>
    <row r="718" spans="1:7" ht="40.799999999999997">
      <c r="A718" s="52">
        <v>7568</v>
      </c>
      <c r="B718" s="53" t="s">
        <v>232</v>
      </c>
      <c r="C718" s="54" t="s">
        <v>45</v>
      </c>
      <c r="D718" s="54" t="s">
        <v>32</v>
      </c>
      <c r="E718" s="49">
        <v>4.8166000000000002</v>
      </c>
      <c r="F718" s="50">
        <v>0.41</v>
      </c>
      <c r="G718" s="51">
        <f t="shared" si="43"/>
        <v>1.97</v>
      </c>
    </row>
    <row r="719" spans="1:7" ht="20.399999999999999">
      <c r="A719" s="52" t="s">
        <v>200</v>
      </c>
      <c r="B719" s="53" t="s">
        <v>201</v>
      </c>
      <c r="C719" s="54" t="s">
        <v>17</v>
      </c>
      <c r="D719" s="54" t="s">
        <v>189</v>
      </c>
      <c r="E719" s="49">
        <v>0.28966999999999998</v>
      </c>
      <c r="F719" s="50">
        <v>10.220000000000001</v>
      </c>
      <c r="G719" s="51">
        <f t="shared" si="43"/>
        <v>2.96</v>
      </c>
    </row>
    <row r="720" spans="1:7" ht="20.399999999999999">
      <c r="A720" s="52" t="s">
        <v>202</v>
      </c>
      <c r="B720" s="53" t="s">
        <v>203</v>
      </c>
      <c r="C720" s="54" t="s">
        <v>17</v>
      </c>
      <c r="D720" s="54" t="s">
        <v>189</v>
      </c>
      <c r="E720" s="49">
        <v>0.191</v>
      </c>
      <c r="F720" s="50">
        <v>10.24</v>
      </c>
      <c r="G720" s="51">
        <f t="shared" si="43"/>
        <v>1.95</v>
      </c>
    </row>
    <row r="721" spans="1:7">
      <c r="A721" s="123" t="s">
        <v>190</v>
      </c>
      <c r="B721" s="124"/>
      <c r="C721" s="124"/>
      <c r="D721" s="124"/>
      <c r="E721" s="124"/>
      <c r="F721" s="124"/>
      <c r="G721" s="55">
        <v>3.07</v>
      </c>
    </row>
    <row r="722" spans="1:7">
      <c r="A722" s="123" t="s">
        <v>191</v>
      </c>
      <c r="B722" s="124"/>
      <c r="C722" s="124"/>
      <c r="D722" s="124"/>
      <c r="E722" s="124"/>
      <c r="F722" s="124"/>
      <c r="G722" s="55">
        <v>496.77000000000004</v>
      </c>
    </row>
    <row r="723" spans="1:7">
      <c r="A723" s="123" t="s">
        <v>192</v>
      </c>
      <c r="B723" s="124"/>
      <c r="C723" s="124"/>
      <c r="D723" s="124"/>
      <c r="E723" s="124"/>
      <c r="F723" s="124"/>
      <c r="G723" s="56">
        <f>SUM(G721:G722)</f>
        <v>499.84000000000003</v>
      </c>
    </row>
    <row r="724" spans="1:7">
      <c r="A724" s="123" t="s">
        <v>193</v>
      </c>
      <c r="B724" s="124"/>
      <c r="C724" s="124"/>
      <c r="D724" s="124"/>
      <c r="E724" s="124"/>
      <c r="F724" s="124"/>
      <c r="G724" s="55">
        <f>G721*116.78%</f>
        <v>3.5851459999999995</v>
      </c>
    </row>
    <row r="725" spans="1:7">
      <c r="A725" s="123" t="s">
        <v>194</v>
      </c>
      <c r="B725" s="124"/>
      <c r="C725" s="124"/>
      <c r="D725" s="124"/>
      <c r="E725" s="124"/>
      <c r="F725" s="124"/>
      <c r="G725" s="55">
        <f>(G724+G723)*22.23%</f>
        <v>111.91140995580001</v>
      </c>
    </row>
    <row r="726" spans="1:7">
      <c r="A726" s="123" t="s">
        <v>195</v>
      </c>
      <c r="B726" s="124"/>
      <c r="C726" s="124"/>
      <c r="D726" s="124"/>
      <c r="E726" s="124"/>
      <c r="F726" s="124"/>
      <c r="G726" s="55">
        <v>0</v>
      </c>
    </row>
    <row r="727" spans="1:7">
      <c r="A727" s="123" t="s">
        <v>196</v>
      </c>
      <c r="B727" s="124"/>
      <c r="C727" s="124"/>
      <c r="D727" s="124"/>
      <c r="E727" s="124"/>
      <c r="F727" s="124"/>
      <c r="G727" s="55">
        <f>SUM(G724:G726)</f>
        <v>115.49655595580001</v>
      </c>
    </row>
    <row r="728" spans="1:7">
      <c r="A728" s="123" t="s">
        <v>197</v>
      </c>
      <c r="B728" s="124"/>
      <c r="C728" s="124"/>
      <c r="D728" s="124"/>
      <c r="E728" s="124"/>
      <c r="F728" s="124"/>
      <c r="G728" s="56">
        <f>TRUNC(G723+G727,2)</f>
        <v>615.33000000000004</v>
      </c>
    </row>
    <row r="729" spans="1:7">
      <c r="A729" s="123" t="s">
        <v>198</v>
      </c>
      <c r="B729" s="124"/>
      <c r="C729" s="124"/>
      <c r="D729" s="124"/>
      <c r="E729" s="124"/>
      <c r="F729" s="124"/>
      <c r="G729" s="55">
        <v>3.1</v>
      </c>
    </row>
    <row r="730" spans="1:7">
      <c r="A730" s="123" t="s">
        <v>199</v>
      </c>
      <c r="B730" s="124"/>
      <c r="C730" s="124"/>
      <c r="D730" s="124"/>
      <c r="E730" s="124"/>
      <c r="F730" s="124"/>
      <c r="G730" s="56">
        <f>TRUNC(G728*G729,2)</f>
        <v>1907.52</v>
      </c>
    </row>
    <row r="731" spans="1:7">
      <c r="A731" s="125"/>
      <c r="B731" s="126"/>
      <c r="C731" s="126"/>
      <c r="D731" s="126"/>
      <c r="E731" s="126"/>
      <c r="F731" s="126"/>
      <c r="G731" s="127"/>
    </row>
    <row r="732" spans="1:7" ht="51">
      <c r="A732" s="46" t="s">
        <v>41</v>
      </c>
      <c r="B732" s="47" t="s">
        <v>42</v>
      </c>
      <c r="C732" s="48" t="s">
        <v>17</v>
      </c>
      <c r="D732" s="48" t="s">
        <v>18</v>
      </c>
      <c r="E732" s="49"/>
      <c r="F732" s="50"/>
      <c r="G732" s="51"/>
    </row>
    <row r="733" spans="1:7" ht="40.799999999999997">
      <c r="A733" s="52">
        <v>11950</v>
      </c>
      <c r="B733" s="53" t="s">
        <v>233</v>
      </c>
      <c r="C733" s="54" t="s">
        <v>45</v>
      </c>
      <c r="D733" s="54" t="s">
        <v>32</v>
      </c>
      <c r="E733" s="49">
        <v>7.3</v>
      </c>
      <c r="F733" s="50">
        <v>0.13</v>
      </c>
      <c r="G733" s="51">
        <f t="shared" ref="G733:G737" si="44">TRUNC(F733*E733,2)</f>
        <v>0.94</v>
      </c>
    </row>
    <row r="734" spans="1:7" ht="30.6">
      <c r="A734" s="52">
        <v>142</v>
      </c>
      <c r="B734" s="53" t="s">
        <v>228</v>
      </c>
      <c r="C734" s="54" t="s">
        <v>45</v>
      </c>
      <c r="D734" s="54" t="s">
        <v>229</v>
      </c>
      <c r="E734" s="49">
        <v>0.26769999999999999</v>
      </c>
      <c r="F734" s="50">
        <v>25.81</v>
      </c>
      <c r="G734" s="51">
        <f t="shared" si="44"/>
        <v>6.9</v>
      </c>
    </row>
    <row r="735" spans="1:7" ht="30.6">
      <c r="A735" s="52">
        <v>34364</v>
      </c>
      <c r="B735" s="53" t="s">
        <v>234</v>
      </c>
      <c r="C735" s="54" t="s">
        <v>45</v>
      </c>
      <c r="D735" s="54" t="s">
        <v>32</v>
      </c>
      <c r="E735" s="49">
        <v>0.55600000000000005</v>
      </c>
      <c r="F735" s="50">
        <v>503.1</v>
      </c>
      <c r="G735" s="51">
        <f t="shared" si="44"/>
        <v>279.72000000000003</v>
      </c>
    </row>
    <row r="736" spans="1:7" ht="20.399999999999999">
      <c r="A736" s="52" t="s">
        <v>200</v>
      </c>
      <c r="B736" s="53" t="s">
        <v>201</v>
      </c>
      <c r="C736" s="54" t="s">
        <v>17</v>
      </c>
      <c r="D736" s="54" t="s">
        <v>189</v>
      </c>
      <c r="E736" s="49">
        <v>0.6</v>
      </c>
      <c r="F736" s="50">
        <v>10.220000000000001</v>
      </c>
      <c r="G736" s="51">
        <f t="shared" si="44"/>
        <v>6.13</v>
      </c>
    </row>
    <row r="737" spans="1:7" ht="20.399999999999999">
      <c r="A737" s="52" t="s">
        <v>202</v>
      </c>
      <c r="B737" s="53" t="s">
        <v>203</v>
      </c>
      <c r="C737" s="54" t="s">
        <v>17</v>
      </c>
      <c r="D737" s="54" t="s">
        <v>189</v>
      </c>
      <c r="E737" s="49">
        <v>0.25</v>
      </c>
      <c r="F737" s="50">
        <v>10.24</v>
      </c>
      <c r="G737" s="51">
        <f t="shared" si="44"/>
        <v>2.56</v>
      </c>
    </row>
    <row r="738" spans="1:7">
      <c r="A738" s="123" t="s">
        <v>190</v>
      </c>
      <c r="B738" s="124"/>
      <c r="C738" s="124"/>
      <c r="D738" s="124"/>
      <c r="E738" s="124"/>
      <c r="F738" s="124"/>
      <c r="G738" s="55">
        <v>5.5</v>
      </c>
    </row>
    <row r="739" spans="1:7">
      <c r="A739" s="123" t="s">
        <v>191</v>
      </c>
      <c r="B739" s="124"/>
      <c r="C739" s="124"/>
      <c r="D739" s="124"/>
      <c r="E739" s="124"/>
      <c r="F739" s="124"/>
      <c r="G739" s="55">
        <v>290.75</v>
      </c>
    </row>
    <row r="740" spans="1:7">
      <c r="A740" s="123" t="s">
        <v>192</v>
      </c>
      <c r="B740" s="124"/>
      <c r="C740" s="124"/>
      <c r="D740" s="124"/>
      <c r="E740" s="124"/>
      <c r="F740" s="124"/>
      <c r="G740" s="56">
        <f>SUM(G738:G739)</f>
        <v>296.25</v>
      </c>
    </row>
    <row r="741" spans="1:7">
      <c r="A741" s="123" t="s">
        <v>193</v>
      </c>
      <c r="B741" s="124"/>
      <c r="C741" s="124"/>
      <c r="D741" s="124"/>
      <c r="E741" s="124"/>
      <c r="F741" s="124"/>
      <c r="G741" s="55">
        <f>G738*116.78%</f>
        <v>6.4228999999999994</v>
      </c>
    </row>
    <row r="742" spans="1:7">
      <c r="A742" s="123" t="s">
        <v>194</v>
      </c>
      <c r="B742" s="124"/>
      <c r="C742" s="124"/>
      <c r="D742" s="124"/>
      <c r="E742" s="124"/>
      <c r="F742" s="124"/>
      <c r="G742" s="55">
        <f>(G741+G740)*22.23%</f>
        <v>67.284185669999999</v>
      </c>
    </row>
    <row r="743" spans="1:7">
      <c r="A743" s="123" t="s">
        <v>195</v>
      </c>
      <c r="B743" s="124"/>
      <c r="C743" s="124"/>
      <c r="D743" s="124"/>
      <c r="E743" s="124"/>
      <c r="F743" s="124"/>
      <c r="G743" s="55">
        <v>0</v>
      </c>
    </row>
    <row r="744" spans="1:7">
      <c r="A744" s="123" t="s">
        <v>196</v>
      </c>
      <c r="B744" s="124"/>
      <c r="C744" s="124"/>
      <c r="D744" s="124"/>
      <c r="E744" s="124"/>
      <c r="F744" s="124"/>
      <c r="G744" s="55">
        <f>SUM(G741:G743)</f>
        <v>73.707085669999998</v>
      </c>
    </row>
    <row r="745" spans="1:7">
      <c r="A745" s="123" t="s">
        <v>197</v>
      </c>
      <c r="B745" s="124"/>
      <c r="C745" s="124"/>
      <c r="D745" s="124"/>
      <c r="E745" s="124"/>
      <c r="F745" s="124"/>
      <c r="G745" s="56">
        <f>TRUNC(G740+G744,2)</f>
        <v>369.95</v>
      </c>
    </row>
    <row r="746" spans="1:7">
      <c r="A746" s="123" t="s">
        <v>198</v>
      </c>
      <c r="B746" s="124"/>
      <c r="C746" s="124"/>
      <c r="D746" s="124"/>
      <c r="E746" s="124"/>
      <c r="F746" s="124"/>
      <c r="G746" s="55">
        <v>8.74</v>
      </c>
    </row>
    <row r="747" spans="1:7">
      <c r="A747" s="123" t="s">
        <v>199</v>
      </c>
      <c r="B747" s="124"/>
      <c r="C747" s="124"/>
      <c r="D747" s="124"/>
      <c r="E747" s="124"/>
      <c r="F747" s="124"/>
      <c r="G747" s="56">
        <f>TRUNC(G745*G746,2)</f>
        <v>3233.36</v>
      </c>
    </row>
    <row r="748" spans="1:7">
      <c r="A748" s="125"/>
      <c r="B748" s="126"/>
      <c r="C748" s="126"/>
      <c r="D748" s="126"/>
      <c r="E748" s="126"/>
      <c r="F748" s="126"/>
      <c r="G748" s="127"/>
    </row>
    <row r="749" spans="1:7">
      <c r="A749" s="46">
        <v>4</v>
      </c>
      <c r="B749" s="117" t="s">
        <v>48</v>
      </c>
      <c r="C749" s="117"/>
      <c r="D749" s="117"/>
      <c r="E749" s="117"/>
      <c r="F749" s="117"/>
      <c r="G749" s="118"/>
    </row>
    <row r="750" spans="1:7" ht="81.599999999999994">
      <c r="A750" s="46" t="s">
        <v>53</v>
      </c>
      <c r="B750" s="47" t="s">
        <v>54</v>
      </c>
      <c r="C750" s="48" t="s">
        <v>17</v>
      </c>
      <c r="D750" s="48" t="s">
        <v>18</v>
      </c>
      <c r="E750" s="49"/>
      <c r="F750" s="50"/>
      <c r="G750" s="51"/>
    </row>
    <row r="751" spans="1:7" ht="61.2">
      <c r="A751" s="52" t="s">
        <v>254</v>
      </c>
      <c r="B751" s="53" t="s">
        <v>255</v>
      </c>
      <c r="C751" s="54" t="s">
        <v>17</v>
      </c>
      <c r="D751" s="54" t="s">
        <v>21</v>
      </c>
      <c r="E751" s="49">
        <v>2.1299999999999999E-2</v>
      </c>
      <c r="F751" s="50">
        <v>414.08</v>
      </c>
      <c r="G751" s="51">
        <f t="shared" ref="G751:G753" si="45">TRUNC(F751*E751,2)</f>
        <v>8.81</v>
      </c>
    </row>
    <row r="752" spans="1:7" ht="20.399999999999999">
      <c r="A752" s="52" t="s">
        <v>200</v>
      </c>
      <c r="B752" s="53" t="s">
        <v>201</v>
      </c>
      <c r="C752" s="54" t="s">
        <v>17</v>
      </c>
      <c r="D752" s="54" t="s">
        <v>189</v>
      </c>
      <c r="E752" s="49">
        <v>0.32634730000000001</v>
      </c>
      <c r="F752" s="50">
        <v>10.220000000000001</v>
      </c>
      <c r="G752" s="51">
        <f t="shared" si="45"/>
        <v>3.33</v>
      </c>
    </row>
    <row r="753" spans="1:7" ht="20.399999999999999">
      <c r="A753" s="52" t="s">
        <v>202</v>
      </c>
      <c r="B753" s="53" t="s">
        <v>203</v>
      </c>
      <c r="C753" s="54" t="s">
        <v>17</v>
      </c>
      <c r="D753" s="54" t="s">
        <v>189</v>
      </c>
      <c r="E753" s="49">
        <v>0.13</v>
      </c>
      <c r="F753" s="50">
        <v>10.24</v>
      </c>
      <c r="G753" s="51">
        <f t="shared" si="45"/>
        <v>1.33</v>
      </c>
    </row>
    <row r="754" spans="1:7">
      <c r="A754" s="123" t="s">
        <v>190</v>
      </c>
      <c r="B754" s="124"/>
      <c r="C754" s="124"/>
      <c r="D754" s="124"/>
      <c r="E754" s="124"/>
      <c r="F754" s="124"/>
      <c r="G754" s="55">
        <v>3.66</v>
      </c>
    </row>
    <row r="755" spans="1:7">
      <c r="A755" s="123" t="s">
        <v>191</v>
      </c>
      <c r="B755" s="124"/>
      <c r="C755" s="124"/>
      <c r="D755" s="124"/>
      <c r="E755" s="124"/>
      <c r="F755" s="124"/>
      <c r="G755" s="55">
        <v>9.81</v>
      </c>
    </row>
    <row r="756" spans="1:7">
      <c r="A756" s="123" t="s">
        <v>192</v>
      </c>
      <c r="B756" s="124"/>
      <c r="C756" s="124"/>
      <c r="D756" s="124"/>
      <c r="E756" s="124"/>
      <c r="F756" s="124"/>
      <c r="G756" s="56">
        <f>SUM(G754:G755)</f>
        <v>13.47</v>
      </c>
    </row>
    <row r="757" spans="1:7">
      <c r="A757" s="123" t="s">
        <v>193</v>
      </c>
      <c r="B757" s="124"/>
      <c r="C757" s="124"/>
      <c r="D757" s="124"/>
      <c r="E757" s="124"/>
      <c r="F757" s="124"/>
      <c r="G757" s="55">
        <f>G754*116.78%</f>
        <v>4.2741480000000003</v>
      </c>
    </row>
    <row r="758" spans="1:7">
      <c r="A758" s="123" t="s">
        <v>194</v>
      </c>
      <c r="B758" s="124"/>
      <c r="C758" s="124"/>
      <c r="D758" s="124"/>
      <c r="E758" s="124"/>
      <c r="F758" s="124"/>
      <c r="G758" s="55">
        <f>(G757+G756)*22.23%</f>
        <v>3.9445241004000007</v>
      </c>
    </row>
    <row r="759" spans="1:7">
      <c r="A759" s="123" t="s">
        <v>195</v>
      </c>
      <c r="B759" s="124"/>
      <c r="C759" s="124"/>
      <c r="D759" s="124"/>
      <c r="E759" s="124"/>
      <c r="F759" s="124"/>
      <c r="G759" s="55">
        <v>0</v>
      </c>
    </row>
    <row r="760" spans="1:7">
      <c r="A760" s="123" t="s">
        <v>196</v>
      </c>
      <c r="B760" s="124"/>
      <c r="C760" s="124"/>
      <c r="D760" s="124"/>
      <c r="E760" s="124"/>
      <c r="F760" s="124"/>
      <c r="G760" s="55">
        <f>SUM(G757:G759)</f>
        <v>8.218672100400001</v>
      </c>
    </row>
    <row r="761" spans="1:7">
      <c r="A761" s="123" t="s">
        <v>197</v>
      </c>
      <c r="B761" s="124"/>
      <c r="C761" s="124"/>
      <c r="D761" s="124"/>
      <c r="E761" s="124"/>
      <c r="F761" s="124"/>
      <c r="G761" s="56">
        <f>TRUNC(G756+G760,2)</f>
        <v>21.68</v>
      </c>
    </row>
    <row r="762" spans="1:7">
      <c r="A762" s="123" t="s">
        <v>198</v>
      </c>
      <c r="B762" s="124"/>
      <c r="C762" s="124"/>
      <c r="D762" s="124"/>
      <c r="E762" s="124"/>
      <c r="F762" s="124"/>
      <c r="G762" s="55">
        <v>17</v>
      </c>
    </row>
    <row r="763" spans="1:7">
      <c r="A763" s="123" t="s">
        <v>199</v>
      </c>
      <c r="B763" s="124"/>
      <c r="C763" s="124"/>
      <c r="D763" s="124"/>
      <c r="E763" s="124"/>
      <c r="F763" s="124"/>
      <c r="G763" s="56">
        <f>TRUNC(G761*G762,2)</f>
        <v>368.56</v>
      </c>
    </row>
    <row r="764" spans="1:7">
      <c r="A764" s="125"/>
      <c r="B764" s="126"/>
      <c r="C764" s="126"/>
      <c r="D764" s="126"/>
      <c r="E764" s="126"/>
      <c r="F764" s="126"/>
      <c r="G764" s="127"/>
    </row>
    <row r="765" spans="1:7">
      <c r="A765" s="46">
        <v>5</v>
      </c>
      <c r="B765" s="117" t="s">
        <v>57</v>
      </c>
      <c r="C765" s="117"/>
      <c r="D765" s="117"/>
      <c r="E765" s="117"/>
      <c r="F765" s="117"/>
      <c r="G765" s="118"/>
    </row>
    <row r="766" spans="1:7">
      <c r="A766" s="46" t="s">
        <v>58</v>
      </c>
      <c r="B766" s="47" t="s">
        <v>59</v>
      </c>
      <c r="C766" s="48" t="s">
        <v>17</v>
      </c>
      <c r="D766" s="48" t="s">
        <v>18</v>
      </c>
      <c r="E766" s="49"/>
      <c r="F766" s="50"/>
      <c r="G766" s="51"/>
    </row>
    <row r="767" spans="1:7" ht="20.399999999999999">
      <c r="A767" s="52">
        <v>5318</v>
      </c>
      <c r="B767" s="53" t="s">
        <v>258</v>
      </c>
      <c r="C767" s="54" t="s">
        <v>45</v>
      </c>
      <c r="D767" s="54" t="s">
        <v>214</v>
      </c>
      <c r="E767" s="49">
        <v>0.05</v>
      </c>
      <c r="F767" s="50">
        <v>8.6</v>
      </c>
      <c r="G767" s="51">
        <f t="shared" ref="G767:G770" si="46">TRUNC(F767*E767,2)</f>
        <v>0.43</v>
      </c>
    </row>
    <row r="768" spans="1:7">
      <c r="A768" s="52">
        <v>7304</v>
      </c>
      <c r="B768" s="53" t="s">
        <v>259</v>
      </c>
      <c r="C768" s="54" t="s">
        <v>45</v>
      </c>
      <c r="D768" s="54" t="s">
        <v>214</v>
      </c>
      <c r="E768" s="49">
        <v>0.5</v>
      </c>
      <c r="F768" s="50">
        <v>39.67</v>
      </c>
      <c r="G768" s="51">
        <f t="shared" si="46"/>
        <v>19.829999999999998</v>
      </c>
    </row>
    <row r="769" spans="1:7" ht="20.399999999999999">
      <c r="A769" s="52" t="s">
        <v>260</v>
      </c>
      <c r="B769" s="53" t="s">
        <v>261</v>
      </c>
      <c r="C769" s="54" t="s">
        <v>17</v>
      </c>
      <c r="D769" s="54" t="s">
        <v>189</v>
      </c>
      <c r="E769" s="49">
        <v>0.15</v>
      </c>
      <c r="F769" s="50">
        <v>11.53</v>
      </c>
      <c r="G769" s="51">
        <f t="shared" si="46"/>
        <v>1.72</v>
      </c>
    </row>
    <row r="770" spans="1:7" ht="20.399999999999999">
      <c r="A770" s="52" t="s">
        <v>202</v>
      </c>
      <c r="B770" s="53" t="s">
        <v>203</v>
      </c>
      <c r="C770" s="54" t="s">
        <v>17</v>
      </c>
      <c r="D770" s="54" t="s">
        <v>189</v>
      </c>
      <c r="E770" s="49">
        <v>0.18</v>
      </c>
      <c r="F770" s="50">
        <v>10.24</v>
      </c>
      <c r="G770" s="51">
        <f t="shared" si="46"/>
        <v>1.84</v>
      </c>
    </row>
    <row r="771" spans="1:7">
      <c r="A771" s="123" t="s">
        <v>190</v>
      </c>
      <c r="B771" s="124"/>
      <c r="C771" s="124"/>
      <c r="D771" s="124"/>
      <c r="E771" s="124"/>
      <c r="F771" s="124"/>
      <c r="G771" s="55">
        <v>2.06</v>
      </c>
    </row>
    <row r="772" spans="1:7">
      <c r="A772" s="123" t="s">
        <v>191</v>
      </c>
      <c r="B772" s="124"/>
      <c r="C772" s="124"/>
      <c r="D772" s="124"/>
      <c r="E772" s="124"/>
      <c r="F772" s="124"/>
      <c r="G772" s="55">
        <v>21.77</v>
      </c>
    </row>
    <row r="773" spans="1:7">
      <c r="A773" s="123" t="s">
        <v>192</v>
      </c>
      <c r="B773" s="124"/>
      <c r="C773" s="124"/>
      <c r="D773" s="124"/>
      <c r="E773" s="124"/>
      <c r="F773" s="124"/>
      <c r="G773" s="56">
        <f>SUM(G771:G772)</f>
        <v>23.83</v>
      </c>
    </row>
    <row r="774" spans="1:7">
      <c r="A774" s="123" t="s">
        <v>193</v>
      </c>
      <c r="B774" s="124"/>
      <c r="C774" s="124"/>
      <c r="D774" s="124"/>
      <c r="E774" s="124"/>
      <c r="F774" s="124"/>
      <c r="G774" s="55">
        <f>G771*116.78%</f>
        <v>2.4056679999999999</v>
      </c>
    </row>
    <row r="775" spans="1:7">
      <c r="A775" s="123" t="s">
        <v>194</v>
      </c>
      <c r="B775" s="124"/>
      <c r="C775" s="124"/>
      <c r="D775" s="124"/>
      <c r="E775" s="124"/>
      <c r="F775" s="124"/>
      <c r="G775" s="55">
        <f>(G774+G773)*22.23%</f>
        <v>5.8321889963999993</v>
      </c>
    </row>
    <row r="776" spans="1:7">
      <c r="A776" s="123" t="s">
        <v>195</v>
      </c>
      <c r="B776" s="124"/>
      <c r="C776" s="124"/>
      <c r="D776" s="124"/>
      <c r="E776" s="124"/>
      <c r="F776" s="124"/>
      <c r="G776" s="55">
        <v>0</v>
      </c>
    </row>
    <row r="777" spans="1:7">
      <c r="A777" s="123" t="s">
        <v>196</v>
      </c>
      <c r="B777" s="124"/>
      <c r="C777" s="124"/>
      <c r="D777" s="124"/>
      <c r="E777" s="124"/>
      <c r="F777" s="124"/>
      <c r="G777" s="55">
        <f>SUM(G774:G776)</f>
        <v>8.2378569963999997</v>
      </c>
    </row>
    <row r="778" spans="1:7">
      <c r="A778" s="123" t="s">
        <v>197</v>
      </c>
      <c r="B778" s="124"/>
      <c r="C778" s="124"/>
      <c r="D778" s="124"/>
      <c r="E778" s="124"/>
      <c r="F778" s="124"/>
      <c r="G778" s="56">
        <f>TRUNC(G773+G777,2)</f>
        <v>32.06</v>
      </c>
    </row>
    <row r="779" spans="1:7">
      <c r="A779" s="123" t="s">
        <v>198</v>
      </c>
      <c r="B779" s="124"/>
      <c r="C779" s="124"/>
      <c r="D779" s="124"/>
      <c r="E779" s="124"/>
      <c r="F779" s="124"/>
      <c r="G779" s="55">
        <v>1.4</v>
      </c>
    </row>
    <row r="780" spans="1:7">
      <c r="A780" s="123" t="s">
        <v>199</v>
      </c>
      <c r="B780" s="124"/>
      <c r="C780" s="124"/>
      <c r="D780" s="124"/>
      <c r="E780" s="124"/>
      <c r="F780" s="124"/>
      <c r="G780" s="56">
        <f>TRUNC(G778*G779,2)</f>
        <v>44.88</v>
      </c>
    </row>
    <row r="781" spans="1:7">
      <c r="A781" s="125"/>
      <c r="B781" s="126"/>
      <c r="C781" s="126"/>
      <c r="D781" s="126"/>
      <c r="E781" s="126"/>
      <c r="F781" s="126"/>
      <c r="G781" s="127"/>
    </row>
    <row r="782" spans="1:7" ht="30.6">
      <c r="A782" s="46" t="s">
        <v>60</v>
      </c>
      <c r="B782" s="47" t="s">
        <v>61</v>
      </c>
      <c r="C782" s="48" t="s">
        <v>17</v>
      </c>
      <c r="D782" s="48" t="s">
        <v>18</v>
      </c>
      <c r="E782" s="49"/>
      <c r="F782" s="50"/>
      <c r="G782" s="51"/>
    </row>
    <row r="783" spans="1:7" ht="20.399999999999999">
      <c r="A783" s="52">
        <v>6085</v>
      </c>
      <c r="B783" s="53" t="s">
        <v>262</v>
      </c>
      <c r="C783" s="54" t="s">
        <v>45</v>
      </c>
      <c r="D783" s="54" t="s">
        <v>214</v>
      </c>
      <c r="E783" s="49">
        <v>0.16</v>
      </c>
      <c r="F783" s="50">
        <v>3.8</v>
      </c>
      <c r="G783" s="51">
        <f t="shared" ref="G783:G785" si="47">TRUNC(F783*E783,2)</f>
        <v>0.6</v>
      </c>
    </row>
    <row r="784" spans="1:7" ht="20.399999999999999">
      <c r="A784" s="52" t="s">
        <v>260</v>
      </c>
      <c r="B784" s="53" t="s">
        <v>261</v>
      </c>
      <c r="C784" s="54" t="s">
        <v>17</v>
      </c>
      <c r="D784" s="54" t="s">
        <v>189</v>
      </c>
      <c r="E784" s="49">
        <v>3.6483660000000001E-2</v>
      </c>
      <c r="F784" s="50">
        <v>11.53</v>
      </c>
      <c r="G784" s="51">
        <f t="shared" si="47"/>
        <v>0.42</v>
      </c>
    </row>
    <row r="785" spans="1:7" ht="20.399999999999999">
      <c r="A785" s="52" t="s">
        <v>202</v>
      </c>
      <c r="B785" s="53" t="s">
        <v>203</v>
      </c>
      <c r="C785" s="54" t="s">
        <v>17</v>
      </c>
      <c r="D785" s="54" t="s">
        <v>189</v>
      </c>
      <c r="E785" s="49">
        <v>1.9E-2</v>
      </c>
      <c r="F785" s="50">
        <v>10.24</v>
      </c>
      <c r="G785" s="51">
        <f t="shared" si="47"/>
        <v>0.19</v>
      </c>
    </row>
    <row r="786" spans="1:7">
      <c r="A786" s="123" t="s">
        <v>190</v>
      </c>
      <c r="B786" s="124"/>
      <c r="C786" s="124"/>
      <c r="D786" s="124"/>
      <c r="E786" s="124"/>
      <c r="F786" s="124"/>
      <c r="G786" s="55">
        <v>0.35</v>
      </c>
    </row>
    <row r="787" spans="1:7">
      <c r="A787" s="123" t="s">
        <v>191</v>
      </c>
      <c r="B787" s="124"/>
      <c r="C787" s="124"/>
      <c r="D787" s="124"/>
      <c r="E787" s="124"/>
      <c r="F787" s="124"/>
      <c r="G787" s="55">
        <v>0.86</v>
      </c>
    </row>
    <row r="788" spans="1:7">
      <c r="A788" s="123" t="s">
        <v>192</v>
      </c>
      <c r="B788" s="124"/>
      <c r="C788" s="124"/>
      <c r="D788" s="124"/>
      <c r="E788" s="124"/>
      <c r="F788" s="124"/>
      <c r="G788" s="56">
        <f>SUM(G786:G787)</f>
        <v>1.21</v>
      </c>
    </row>
    <row r="789" spans="1:7">
      <c r="A789" s="123" t="s">
        <v>193</v>
      </c>
      <c r="B789" s="124"/>
      <c r="C789" s="124"/>
      <c r="D789" s="124"/>
      <c r="E789" s="124"/>
      <c r="F789" s="124"/>
      <c r="G789" s="55">
        <f>G786*116.78%</f>
        <v>0.40872999999999998</v>
      </c>
    </row>
    <row r="790" spans="1:7">
      <c r="A790" s="123" t="s">
        <v>194</v>
      </c>
      <c r="B790" s="124"/>
      <c r="C790" s="124"/>
      <c r="D790" s="124"/>
      <c r="E790" s="124"/>
      <c r="F790" s="124"/>
      <c r="G790" s="55">
        <f>(G789+G788)*22.23%</f>
        <v>0.35984367899999997</v>
      </c>
    </row>
    <row r="791" spans="1:7">
      <c r="A791" s="123" t="s">
        <v>195</v>
      </c>
      <c r="B791" s="124"/>
      <c r="C791" s="124"/>
      <c r="D791" s="124"/>
      <c r="E791" s="124"/>
      <c r="F791" s="124"/>
      <c r="G791" s="55">
        <v>0</v>
      </c>
    </row>
    <row r="792" spans="1:7">
      <c r="A792" s="123" t="s">
        <v>196</v>
      </c>
      <c r="B792" s="124"/>
      <c r="C792" s="124"/>
      <c r="D792" s="124"/>
      <c r="E792" s="124"/>
      <c r="F792" s="124"/>
      <c r="G792" s="55">
        <f>SUM(G789:G791)</f>
        <v>0.76857367899999995</v>
      </c>
    </row>
    <row r="793" spans="1:7">
      <c r="A793" s="123" t="s">
        <v>197</v>
      </c>
      <c r="B793" s="124"/>
      <c r="C793" s="124"/>
      <c r="D793" s="124"/>
      <c r="E793" s="124"/>
      <c r="F793" s="124"/>
      <c r="G793" s="56">
        <f>TRUNC(G788+G792,2)</f>
        <v>1.97</v>
      </c>
    </row>
    <row r="794" spans="1:7">
      <c r="A794" s="123" t="s">
        <v>198</v>
      </c>
      <c r="B794" s="124"/>
      <c r="C794" s="124"/>
      <c r="D794" s="124"/>
      <c r="E794" s="124"/>
      <c r="F794" s="124"/>
      <c r="G794" s="55">
        <v>35.82</v>
      </c>
    </row>
    <row r="795" spans="1:7">
      <c r="A795" s="123" t="s">
        <v>199</v>
      </c>
      <c r="B795" s="124"/>
      <c r="C795" s="124"/>
      <c r="D795" s="124"/>
      <c r="E795" s="124"/>
      <c r="F795" s="124"/>
      <c r="G795" s="56">
        <f>TRUNC(G793*G794,2)</f>
        <v>70.56</v>
      </c>
    </row>
    <row r="796" spans="1:7">
      <c r="A796" s="125"/>
      <c r="B796" s="126"/>
      <c r="C796" s="126"/>
      <c r="D796" s="126"/>
      <c r="E796" s="126"/>
      <c r="F796" s="126"/>
      <c r="G796" s="127"/>
    </row>
    <row r="797" spans="1:7" ht="30.6">
      <c r="A797" s="46" t="s">
        <v>62</v>
      </c>
      <c r="B797" s="47" t="s">
        <v>63</v>
      </c>
      <c r="C797" s="48" t="s">
        <v>17</v>
      </c>
      <c r="D797" s="48" t="s">
        <v>18</v>
      </c>
      <c r="E797" s="49"/>
      <c r="F797" s="50"/>
      <c r="G797" s="51"/>
    </row>
    <row r="798" spans="1:7" ht="20.399999999999999">
      <c r="A798" s="52">
        <v>6085</v>
      </c>
      <c r="B798" s="53" t="s">
        <v>262</v>
      </c>
      <c r="C798" s="54" t="s">
        <v>45</v>
      </c>
      <c r="D798" s="54" t="s">
        <v>214</v>
      </c>
      <c r="E798" s="49">
        <v>0.16</v>
      </c>
      <c r="F798" s="50">
        <v>3.8</v>
      </c>
      <c r="G798" s="51">
        <f t="shared" ref="G798:G800" si="48">TRUNC(F798*E798,2)</f>
        <v>0.6</v>
      </c>
    </row>
    <row r="799" spans="1:7" ht="20.399999999999999">
      <c r="A799" s="52" t="s">
        <v>260</v>
      </c>
      <c r="B799" s="53" t="s">
        <v>261</v>
      </c>
      <c r="C799" s="54" t="s">
        <v>17</v>
      </c>
      <c r="D799" s="54" t="s">
        <v>189</v>
      </c>
      <c r="E799" s="49">
        <v>3.2000000000000001E-2</v>
      </c>
      <c r="F799" s="50">
        <v>11.53</v>
      </c>
      <c r="G799" s="51">
        <f t="shared" si="48"/>
        <v>0.36</v>
      </c>
    </row>
    <row r="800" spans="1:7" ht="20.399999999999999">
      <c r="A800" s="52" t="s">
        <v>202</v>
      </c>
      <c r="B800" s="53" t="s">
        <v>203</v>
      </c>
      <c r="C800" s="54" t="s">
        <v>17</v>
      </c>
      <c r="D800" s="54" t="s">
        <v>189</v>
      </c>
      <c r="E800" s="49">
        <v>8.9999999999999993E-3</v>
      </c>
      <c r="F800" s="50">
        <v>10.24</v>
      </c>
      <c r="G800" s="51">
        <f t="shared" si="48"/>
        <v>0.09</v>
      </c>
    </row>
    <row r="801" spans="1:7">
      <c r="A801" s="123" t="s">
        <v>190</v>
      </c>
      <c r="B801" s="124"/>
      <c r="C801" s="124"/>
      <c r="D801" s="124"/>
      <c r="E801" s="124"/>
      <c r="F801" s="124"/>
      <c r="G801" s="55">
        <v>0.25</v>
      </c>
    </row>
    <row r="802" spans="1:7">
      <c r="A802" s="123" t="s">
        <v>191</v>
      </c>
      <c r="B802" s="124"/>
      <c r="C802" s="124"/>
      <c r="D802" s="124"/>
      <c r="E802" s="124"/>
      <c r="F802" s="124"/>
      <c r="G802" s="55">
        <v>0.8</v>
      </c>
    </row>
    <row r="803" spans="1:7">
      <c r="A803" s="123" t="s">
        <v>192</v>
      </c>
      <c r="B803" s="124"/>
      <c r="C803" s="124"/>
      <c r="D803" s="124"/>
      <c r="E803" s="124"/>
      <c r="F803" s="124"/>
      <c r="G803" s="56">
        <f>SUM(G801:G802)</f>
        <v>1.05</v>
      </c>
    </row>
    <row r="804" spans="1:7">
      <c r="A804" s="123" t="s">
        <v>193</v>
      </c>
      <c r="B804" s="124"/>
      <c r="C804" s="124"/>
      <c r="D804" s="124"/>
      <c r="E804" s="124"/>
      <c r="F804" s="124"/>
      <c r="G804" s="55">
        <f>G801*116.78%</f>
        <v>0.29194999999999999</v>
      </c>
    </row>
    <row r="805" spans="1:7">
      <c r="A805" s="123" t="s">
        <v>194</v>
      </c>
      <c r="B805" s="124"/>
      <c r="C805" s="124"/>
      <c r="D805" s="124"/>
      <c r="E805" s="124"/>
      <c r="F805" s="124"/>
      <c r="G805" s="55">
        <f>(G804+G803)*22.23%</f>
        <v>0.29831548499999999</v>
      </c>
    </row>
    <row r="806" spans="1:7">
      <c r="A806" s="123" t="s">
        <v>195</v>
      </c>
      <c r="B806" s="124"/>
      <c r="C806" s="124"/>
      <c r="D806" s="124"/>
      <c r="E806" s="124"/>
      <c r="F806" s="124"/>
      <c r="G806" s="55">
        <v>0</v>
      </c>
    </row>
    <row r="807" spans="1:7">
      <c r="A807" s="123" t="s">
        <v>196</v>
      </c>
      <c r="B807" s="124"/>
      <c r="C807" s="124"/>
      <c r="D807" s="124"/>
      <c r="E807" s="124"/>
      <c r="F807" s="124"/>
      <c r="G807" s="55">
        <f>SUM(G804:G806)</f>
        <v>0.59026548499999998</v>
      </c>
    </row>
    <row r="808" spans="1:7">
      <c r="A808" s="123" t="s">
        <v>197</v>
      </c>
      <c r="B808" s="124"/>
      <c r="C808" s="124"/>
      <c r="D808" s="124"/>
      <c r="E808" s="124"/>
      <c r="F808" s="124"/>
      <c r="G808" s="56">
        <f>TRUNC(G803+G807,2)</f>
        <v>1.64</v>
      </c>
    </row>
    <row r="809" spans="1:7">
      <c r="A809" s="123" t="s">
        <v>198</v>
      </c>
      <c r="B809" s="124"/>
      <c r="C809" s="124"/>
      <c r="D809" s="124"/>
      <c r="E809" s="124"/>
      <c r="F809" s="124"/>
      <c r="G809" s="55">
        <v>24.18</v>
      </c>
    </row>
    <row r="810" spans="1:7">
      <c r="A810" s="123" t="s">
        <v>199</v>
      </c>
      <c r="B810" s="124"/>
      <c r="C810" s="124"/>
      <c r="D810" s="124"/>
      <c r="E810" s="124"/>
      <c r="F810" s="124"/>
      <c r="G810" s="56">
        <f>TRUNC(G808*G809,2)</f>
        <v>39.65</v>
      </c>
    </row>
    <row r="811" spans="1:7">
      <c r="A811" s="125"/>
      <c r="B811" s="126"/>
      <c r="C811" s="126"/>
      <c r="D811" s="126"/>
      <c r="E811" s="126"/>
      <c r="F811" s="126"/>
      <c r="G811" s="127"/>
    </row>
    <row r="812" spans="1:7" ht="30.6">
      <c r="A812" s="46" t="s">
        <v>64</v>
      </c>
      <c r="B812" s="47" t="s">
        <v>65</v>
      </c>
      <c r="C812" s="48" t="s">
        <v>17</v>
      </c>
      <c r="D812" s="48" t="s">
        <v>18</v>
      </c>
      <c r="E812" s="49"/>
      <c r="F812" s="50"/>
      <c r="G812" s="51"/>
    </row>
    <row r="813" spans="1:7" ht="20.399999999999999">
      <c r="A813" s="52">
        <v>7356</v>
      </c>
      <c r="B813" s="53" t="s">
        <v>263</v>
      </c>
      <c r="C813" s="54" t="s">
        <v>45</v>
      </c>
      <c r="D813" s="54" t="s">
        <v>214</v>
      </c>
      <c r="E813" s="49">
        <v>0.33</v>
      </c>
      <c r="F813" s="50">
        <v>12.61</v>
      </c>
      <c r="G813" s="51">
        <f t="shared" ref="G813:G815" si="49">TRUNC(F813*E813,2)</f>
        <v>4.16</v>
      </c>
    </row>
    <row r="814" spans="1:7" ht="20.399999999999999">
      <c r="A814" s="52" t="s">
        <v>260</v>
      </c>
      <c r="B814" s="53" t="s">
        <v>261</v>
      </c>
      <c r="C814" s="54" t="s">
        <v>17</v>
      </c>
      <c r="D814" s="54" t="s">
        <v>189</v>
      </c>
      <c r="E814" s="49">
        <v>0.20048640000000001</v>
      </c>
      <c r="F814" s="50">
        <v>11.53</v>
      </c>
      <c r="G814" s="51">
        <f t="shared" si="49"/>
        <v>2.31</v>
      </c>
    </row>
    <row r="815" spans="1:7" ht="20.399999999999999">
      <c r="A815" s="52" t="s">
        <v>202</v>
      </c>
      <c r="B815" s="53" t="s">
        <v>203</v>
      </c>
      <c r="C815" s="54" t="s">
        <v>17</v>
      </c>
      <c r="D815" s="54" t="s">
        <v>189</v>
      </c>
      <c r="E815" s="49">
        <v>8.8999999999999996E-2</v>
      </c>
      <c r="F815" s="50">
        <v>10.24</v>
      </c>
      <c r="G815" s="51">
        <f t="shared" si="49"/>
        <v>0.91</v>
      </c>
    </row>
    <row r="816" spans="1:7">
      <c r="A816" s="123" t="s">
        <v>190</v>
      </c>
      <c r="B816" s="124"/>
      <c r="C816" s="124"/>
      <c r="D816" s="124"/>
      <c r="E816" s="124"/>
      <c r="F816" s="124"/>
      <c r="G816" s="55">
        <v>1.89</v>
      </c>
    </row>
    <row r="817" spans="1:7">
      <c r="A817" s="123" t="s">
        <v>191</v>
      </c>
      <c r="B817" s="124"/>
      <c r="C817" s="124"/>
      <c r="D817" s="124"/>
      <c r="E817" s="124"/>
      <c r="F817" s="124"/>
      <c r="G817" s="55">
        <v>5.49</v>
      </c>
    </row>
    <row r="818" spans="1:7">
      <c r="A818" s="123" t="s">
        <v>192</v>
      </c>
      <c r="B818" s="124"/>
      <c r="C818" s="124"/>
      <c r="D818" s="124"/>
      <c r="E818" s="124"/>
      <c r="F818" s="124"/>
      <c r="G818" s="56">
        <f>SUM(G816:G817)</f>
        <v>7.38</v>
      </c>
    </row>
    <row r="819" spans="1:7">
      <c r="A819" s="123" t="s">
        <v>193</v>
      </c>
      <c r="B819" s="124"/>
      <c r="C819" s="124"/>
      <c r="D819" s="124"/>
      <c r="E819" s="124"/>
      <c r="F819" s="124"/>
      <c r="G819" s="55">
        <f>G816*116.78%</f>
        <v>2.2071419999999997</v>
      </c>
    </row>
    <row r="820" spans="1:7">
      <c r="A820" s="123" t="s">
        <v>194</v>
      </c>
      <c r="B820" s="124"/>
      <c r="C820" s="124"/>
      <c r="D820" s="124"/>
      <c r="E820" s="124"/>
      <c r="F820" s="124"/>
      <c r="G820" s="55">
        <f>(G819+G818)*22.23%</f>
        <v>2.1312216666000001</v>
      </c>
    </row>
    <row r="821" spans="1:7">
      <c r="A821" s="123" t="s">
        <v>195</v>
      </c>
      <c r="B821" s="124"/>
      <c r="C821" s="124"/>
      <c r="D821" s="124"/>
      <c r="E821" s="124"/>
      <c r="F821" s="124"/>
      <c r="G821" s="55">
        <v>0</v>
      </c>
    </row>
    <row r="822" spans="1:7">
      <c r="A822" s="123" t="s">
        <v>196</v>
      </c>
      <c r="B822" s="124"/>
      <c r="C822" s="124"/>
      <c r="D822" s="124"/>
      <c r="E822" s="124"/>
      <c r="F822" s="124"/>
      <c r="G822" s="55">
        <f>SUM(G819:G821)</f>
        <v>4.3383636665999994</v>
      </c>
    </row>
    <row r="823" spans="1:7">
      <c r="A823" s="123" t="s">
        <v>197</v>
      </c>
      <c r="B823" s="124"/>
      <c r="C823" s="124"/>
      <c r="D823" s="124"/>
      <c r="E823" s="124"/>
      <c r="F823" s="124"/>
      <c r="G823" s="56">
        <f>TRUNC(G818+G822,2)</f>
        <v>11.71</v>
      </c>
    </row>
    <row r="824" spans="1:7">
      <c r="A824" s="123" t="s">
        <v>198</v>
      </c>
      <c r="B824" s="124"/>
      <c r="C824" s="124"/>
      <c r="D824" s="124"/>
      <c r="E824" s="124"/>
      <c r="F824" s="124"/>
      <c r="G824" s="55">
        <v>38.82</v>
      </c>
    </row>
    <row r="825" spans="1:7">
      <c r="A825" s="123" t="s">
        <v>199</v>
      </c>
      <c r="B825" s="124"/>
      <c r="C825" s="124"/>
      <c r="D825" s="124"/>
      <c r="E825" s="124"/>
      <c r="F825" s="124"/>
      <c r="G825" s="56">
        <f>TRUNC(G823*G824,2)</f>
        <v>454.58</v>
      </c>
    </row>
    <row r="826" spans="1:7">
      <c r="A826" s="125"/>
      <c r="B826" s="126"/>
      <c r="C826" s="126"/>
      <c r="D826" s="126"/>
      <c r="E826" s="126"/>
      <c r="F826" s="126"/>
      <c r="G826" s="127"/>
    </row>
    <row r="827" spans="1:7" ht="40.799999999999997">
      <c r="A827" s="46" t="s">
        <v>66</v>
      </c>
      <c r="B827" s="47" t="s">
        <v>67</v>
      </c>
      <c r="C827" s="48" t="s">
        <v>17</v>
      </c>
      <c r="D827" s="48" t="s">
        <v>18</v>
      </c>
      <c r="E827" s="49"/>
      <c r="F827" s="50"/>
      <c r="G827" s="51"/>
    </row>
    <row r="828" spans="1:7" ht="20.399999999999999">
      <c r="A828" s="52">
        <v>7356</v>
      </c>
      <c r="B828" s="53" t="s">
        <v>263</v>
      </c>
      <c r="C828" s="54" t="s">
        <v>45</v>
      </c>
      <c r="D828" s="54" t="s">
        <v>214</v>
      </c>
      <c r="E828" s="49">
        <v>0.33</v>
      </c>
      <c r="F828" s="50">
        <v>12.61</v>
      </c>
      <c r="G828" s="51">
        <f t="shared" ref="G828:G830" si="50">TRUNC(F828*E828,2)</f>
        <v>4.16</v>
      </c>
    </row>
    <row r="829" spans="1:7" ht="20.399999999999999">
      <c r="A829" s="52" t="s">
        <v>260</v>
      </c>
      <c r="B829" s="53" t="s">
        <v>261</v>
      </c>
      <c r="C829" s="54" t="s">
        <v>17</v>
      </c>
      <c r="D829" s="54" t="s">
        <v>189</v>
      </c>
      <c r="E829" s="49">
        <v>0.16087560000000001</v>
      </c>
      <c r="F829" s="50">
        <v>11.53</v>
      </c>
      <c r="G829" s="51">
        <f t="shared" si="50"/>
        <v>1.85</v>
      </c>
    </row>
    <row r="830" spans="1:7" ht="20.399999999999999">
      <c r="A830" s="52" t="s">
        <v>202</v>
      </c>
      <c r="B830" s="53" t="s">
        <v>203</v>
      </c>
      <c r="C830" s="54" t="s">
        <v>17</v>
      </c>
      <c r="D830" s="54" t="s">
        <v>189</v>
      </c>
      <c r="E830" s="49">
        <v>6.4000000000000001E-2</v>
      </c>
      <c r="F830" s="50">
        <v>10.24</v>
      </c>
      <c r="G830" s="51">
        <f t="shared" si="50"/>
        <v>0.65</v>
      </c>
    </row>
    <row r="831" spans="1:7">
      <c r="A831" s="123" t="s">
        <v>190</v>
      </c>
      <c r="B831" s="124"/>
      <c r="C831" s="124"/>
      <c r="D831" s="124"/>
      <c r="E831" s="124"/>
      <c r="F831" s="124"/>
      <c r="G831" s="55">
        <v>1.47</v>
      </c>
    </row>
    <row r="832" spans="1:7">
      <c r="A832" s="123" t="s">
        <v>191</v>
      </c>
      <c r="B832" s="124"/>
      <c r="C832" s="124"/>
      <c r="D832" s="124"/>
      <c r="E832" s="124"/>
      <c r="F832" s="124"/>
      <c r="G832" s="55">
        <v>5.1899999999999995</v>
      </c>
    </row>
    <row r="833" spans="1:7">
      <c r="A833" s="123" t="s">
        <v>192</v>
      </c>
      <c r="B833" s="124"/>
      <c r="C833" s="124"/>
      <c r="D833" s="124"/>
      <c r="E833" s="124"/>
      <c r="F833" s="124"/>
      <c r="G833" s="56">
        <f>SUM(G831:G832)</f>
        <v>6.6599999999999993</v>
      </c>
    </row>
    <row r="834" spans="1:7">
      <c r="A834" s="123" t="s">
        <v>193</v>
      </c>
      <c r="B834" s="124"/>
      <c r="C834" s="124"/>
      <c r="D834" s="124"/>
      <c r="E834" s="124"/>
      <c r="F834" s="124"/>
      <c r="G834" s="55">
        <f>G831*116.78%</f>
        <v>1.7166659999999998</v>
      </c>
    </row>
    <row r="835" spans="1:7">
      <c r="A835" s="123" t="s">
        <v>194</v>
      </c>
      <c r="B835" s="124"/>
      <c r="C835" s="124"/>
      <c r="D835" s="124"/>
      <c r="E835" s="124"/>
      <c r="F835" s="124"/>
      <c r="G835" s="55">
        <f>(G834+G833)*22.23%</f>
        <v>1.8621328517999995</v>
      </c>
    </row>
    <row r="836" spans="1:7">
      <c r="A836" s="123" t="s">
        <v>195</v>
      </c>
      <c r="B836" s="124"/>
      <c r="C836" s="124"/>
      <c r="D836" s="124"/>
      <c r="E836" s="124"/>
      <c r="F836" s="124"/>
      <c r="G836" s="55">
        <v>0</v>
      </c>
    </row>
    <row r="837" spans="1:7">
      <c r="A837" s="123" t="s">
        <v>196</v>
      </c>
      <c r="B837" s="124"/>
      <c r="C837" s="124"/>
      <c r="D837" s="124"/>
      <c r="E837" s="124"/>
      <c r="F837" s="124"/>
      <c r="G837" s="55">
        <f>SUM(G834:G836)</f>
        <v>3.5787988517999993</v>
      </c>
    </row>
    <row r="838" spans="1:7">
      <c r="A838" s="123" t="s">
        <v>197</v>
      </c>
      <c r="B838" s="124"/>
      <c r="C838" s="124"/>
      <c r="D838" s="124"/>
      <c r="E838" s="124"/>
      <c r="F838" s="124"/>
      <c r="G838" s="56">
        <f>TRUNC(G833+G837,2)</f>
        <v>10.23</v>
      </c>
    </row>
    <row r="839" spans="1:7">
      <c r="A839" s="123" t="s">
        <v>198</v>
      </c>
      <c r="B839" s="124"/>
      <c r="C839" s="124"/>
      <c r="D839" s="124"/>
      <c r="E839" s="124"/>
      <c r="F839" s="124"/>
      <c r="G839" s="55">
        <v>24.18</v>
      </c>
    </row>
    <row r="840" spans="1:7">
      <c r="A840" s="123" t="s">
        <v>199</v>
      </c>
      <c r="B840" s="124"/>
      <c r="C840" s="124"/>
      <c r="D840" s="124"/>
      <c r="E840" s="124"/>
      <c r="F840" s="124"/>
      <c r="G840" s="56">
        <f>TRUNC(G838*G839,2)</f>
        <v>247.36</v>
      </c>
    </row>
    <row r="841" spans="1:7">
      <c r="A841" s="125"/>
      <c r="B841" s="126"/>
      <c r="C841" s="126"/>
      <c r="D841" s="126"/>
      <c r="E841" s="126"/>
      <c r="F841" s="126"/>
      <c r="G841" s="127"/>
    </row>
    <row r="842" spans="1:7" ht="30.6">
      <c r="A842" s="46" t="s">
        <v>68</v>
      </c>
      <c r="B842" s="47" t="s">
        <v>69</v>
      </c>
      <c r="C842" s="48" t="s">
        <v>17</v>
      </c>
      <c r="D842" s="48" t="s">
        <v>18</v>
      </c>
      <c r="E842" s="49"/>
      <c r="F842" s="50"/>
      <c r="G842" s="51"/>
    </row>
    <row r="843" spans="1:7" ht="30.6">
      <c r="A843" s="52">
        <v>3767</v>
      </c>
      <c r="B843" s="53" t="s">
        <v>264</v>
      </c>
      <c r="C843" s="54" t="s">
        <v>45</v>
      </c>
      <c r="D843" s="54" t="s">
        <v>32</v>
      </c>
      <c r="E843" s="49">
        <v>0.1</v>
      </c>
      <c r="F843" s="50">
        <v>0.48</v>
      </c>
      <c r="G843" s="51">
        <f t="shared" ref="G843:G846" si="51">TRUNC(F843*E843,2)</f>
        <v>0.04</v>
      </c>
    </row>
    <row r="844" spans="1:7" ht="20.399999999999999">
      <c r="A844" s="52">
        <v>4051</v>
      </c>
      <c r="B844" s="53" t="s">
        <v>265</v>
      </c>
      <c r="C844" s="54" t="s">
        <v>45</v>
      </c>
      <c r="D844" s="54" t="s">
        <v>266</v>
      </c>
      <c r="E844" s="49">
        <v>4.8899999999999999E-2</v>
      </c>
      <c r="F844" s="50">
        <v>37.840000000000003</v>
      </c>
      <c r="G844" s="51">
        <f t="shared" si="51"/>
        <v>1.85</v>
      </c>
    </row>
    <row r="845" spans="1:7" ht="20.399999999999999">
      <c r="A845" s="52" t="s">
        <v>260</v>
      </c>
      <c r="B845" s="53" t="s">
        <v>261</v>
      </c>
      <c r="C845" s="54" t="s">
        <v>17</v>
      </c>
      <c r="D845" s="54" t="s">
        <v>189</v>
      </c>
      <c r="E845" s="49">
        <v>0.5</v>
      </c>
      <c r="F845" s="50">
        <v>11.53</v>
      </c>
      <c r="G845" s="51">
        <f t="shared" si="51"/>
        <v>5.76</v>
      </c>
    </row>
    <row r="846" spans="1:7" ht="20.399999999999999">
      <c r="A846" s="52" t="s">
        <v>202</v>
      </c>
      <c r="B846" s="53" t="s">
        <v>203</v>
      </c>
      <c r="C846" s="54" t="s">
        <v>17</v>
      </c>
      <c r="D846" s="54" t="s">
        <v>189</v>
      </c>
      <c r="E846" s="49">
        <v>0.247</v>
      </c>
      <c r="F846" s="50">
        <v>10.24</v>
      </c>
      <c r="G846" s="51">
        <f t="shared" si="51"/>
        <v>2.52</v>
      </c>
    </row>
    <row r="847" spans="1:7">
      <c r="A847" s="123" t="s">
        <v>190</v>
      </c>
      <c r="B847" s="124"/>
      <c r="C847" s="124"/>
      <c r="D847" s="124"/>
      <c r="E847" s="124"/>
      <c r="F847" s="124"/>
      <c r="G847" s="55">
        <v>4.8499999999999996</v>
      </c>
    </row>
    <row r="848" spans="1:7">
      <c r="A848" s="123" t="s">
        <v>191</v>
      </c>
      <c r="B848" s="124"/>
      <c r="C848" s="124"/>
      <c r="D848" s="124"/>
      <c r="E848" s="124"/>
      <c r="F848" s="124"/>
      <c r="G848" s="55">
        <v>5.3199999999999994</v>
      </c>
    </row>
    <row r="849" spans="1:7">
      <c r="A849" s="123" t="s">
        <v>192</v>
      </c>
      <c r="B849" s="124"/>
      <c r="C849" s="124"/>
      <c r="D849" s="124"/>
      <c r="E849" s="124"/>
      <c r="F849" s="124"/>
      <c r="G849" s="56">
        <f>SUM(G847:G848)</f>
        <v>10.169999999999998</v>
      </c>
    </row>
    <row r="850" spans="1:7">
      <c r="A850" s="123" t="s">
        <v>193</v>
      </c>
      <c r="B850" s="124"/>
      <c r="C850" s="124"/>
      <c r="D850" s="124"/>
      <c r="E850" s="124"/>
      <c r="F850" s="124"/>
      <c r="G850" s="55">
        <f>G847*116.78%</f>
        <v>5.663829999999999</v>
      </c>
    </row>
    <row r="851" spans="1:7">
      <c r="A851" s="123" t="s">
        <v>194</v>
      </c>
      <c r="B851" s="124"/>
      <c r="C851" s="124"/>
      <c r="D851" s="124"/>
      <c r="E851" s="124"/>
      <c r="F851" s="124"/>
      <c r="G851" s="55">
        <f>(G850+G849)*22.23%</f>
        <v>3.5198604089999992</v>
      </c>
    </row>
    <row r="852" spans="1:7">
      <c r="A852" s="123" t="s">
        <v>195</v>
      </c>
      <c r="B852" s="124"/>
      <c r="C852" s="124"/>
      <c r="D852" s="124"/>
      <c r="E852" s="124"/>
      <c r="F852" s="124"/>
      <c r="G852" s="55">
        <v>0</v>
      </c>
    </row>
    <row r="853" spans="1:7">
      <c r="A853" s="123" t="s">
        <v>196</v>
      </c>
      <c r="B853" s="124"/>
      <c r="C853" s="124"/>
      <c r="D853" s="124"/>
      <c r="E853" s="124"/>
      <c r="F853" s="124"/>
      <c r="G853" s="55">
        <f>SUM(G850:G852)</f>
        <v>9.1836904089999987</v>
      </c>
    </row>
    <row r="854" spans="1:7">
      <c r="A854" s="123" t="s">
        <v>197</v>
      </c>
      <c r="B854" s="124"/>
      <c r="C854" s="124"/>
      <c r="D854" s="124"/>
      <c r="E854" s="124"/>
      <c r="F854" s="124"/>
      <c r="G854" s="56">
        <f>TRUNC(G849+G853,2)</f>
        <v>19.350000000000001</v>
      </c>
    </row>
    <row r="855" spans="1:7">
      <c r="A855" s="123" t="s">
        <v>198</v>
      </c>
      <c r="B855" s="124"/>
      <c r="C855" s="124"/>
      <c r="D855" s="124"/>
      <c r="E855" s="124"/>
      <c r="F855" s="124"/>
      <c r="G855" s="55">
        <v>35.82</v>
      </c>
    </row>
    <row r="856" spans="1:7">
      <c r="A856" s="123" t="s">
        <v>199</v>
      </c>
      <c r="B856" s="124"/>
      <c r="C856" s="124"/>
      <c r="D856" s="124"/>
      <c r="E856" s="124"/>
      <c r="F856" s="124"/>
      <c r="G856" s="56">
        <f>TRUNC(G854*G855,2)</f>
        <v>693.11</v>
      </c>
    </row>
    <row r="857" spans="1:7">
      <c r="A857" s="125"/>
      <c r="B857" s="126"/>
      <c r="C857" s="126"/>
      <c r="D857" s="126"/>
      <c r="E857" s="126"/>
      <c r="F857" s="126"/>
      <c r="G857" s="127"/>
    </row>
    <row r="858" spans="1:7" ht="30.6">
      <c r="A858" s="46" t="s">
        <v>70</v>
      </c>
      <c r="B858" s="47" t="s">
        <v>71</v>
      </c>
      <c r="C858" s="48" t="s">
        <v>17</v>
      </c>
      <c r="D858" s="48" t="s">
        <v>18</v>
      </c>
      <c r="E858" s="49"/>
      <c r="F858" s="50"/>
      <c r="G858" s="51"/>
    </row>
    <row r="859" spans="1:7" ht="30.6">
      <c r="A859" s="52">
        <v>3767</v>
      </c>
      <c r="B859" s="53" t="s">
        <v>264</v>
      </c>
      <c r="C859" s="54" t="s">
        <v>45</v>
      </c>
      <c r="D859" s="54" t="s">
        <v>32</v>
      </c>
      <c r="E859" s="49">
        <v>0.1</v>
      </c>
      <c r="F859" s="50">
        <v>0.48</v>
      </c>
      <c r="G859" s="51">
        <f t="shared" ref="G859:G862" si="52">TRUNC(F859*E859,2)</f>
        <v>0.04</v>
      </c>
    </row>
    <row r="860" spans="1:7" ht="20.399999999999999">
      <c r="A860" s="52">
        <v>4051</v>
      </c>
      <c r="B860" s="53" t="s">
        <v>265</v>
      </c>
      <c r="C860" s="54" t="s">
        <v>45</v>
      </c>
      <c r="D860" s="54" t="s">
        <v>266</v>
      </c>
      <c r="E860" s="49">
        <v>4.8899999999999999E-2</v>
      </c>
      <c r="F860" s="50">
        <v>37.840000000000003</v>
      </c>
      <c r="G860" s="51">
        <f t="shared" si="52"/>
        <v>1.85</v>
      </c>
    </row>
    <row r="861" spans="1:7" ht="20.399999999999999">
      <c r="A861" s="52" t="s">
        <v>260</v>
      </c>
      <c r="B861" s="53" t="s">
        <v>261</v>
      </c>
      <c r="C861" s="54" t="s">
        <v>17</v>
      </c>
      <c r="D861" s="54" t="s">
        <v>189</v>
      </c>
      <c r="E861" s="49">
        <v>0.23</v>
      </c>
      <c r="F861" s="50">
        <v>11.53</v>
      </c>
      <c r="G861" s="51">
        <f t="shared" si="52"/>
        <v>2.65</v>
      </c>
    </row>
    <row r="862" spans="1:7" ht="20.399999999999999">
      <c r="A862" s="52" t="s">
        <v>202</v>
      </c>
      <c r="B862" s="53" t="s">
        <v>203</v>
      </c>
      <c r="C862" s="54" t="s">
        <v>17</v>
      </c>
      <c r="D862" s="54" t="s">
        <v>189</v>
      </c>
      <c r="E862" s="49">
        <v>0.10814</v>
      </c>
      <c r="F862" s="50">
        <v>10.24</v>
      </c>
      <c r="G862" s="51">
        <f t="shared" si="52"/>
        <v>1.1000000000000001</v>
      </c>
    </row>
    <row r="863" spans="1:7">
      <c r="A863" s="123" t="s">
        <v>190</v>
      </c>
      <c r="B863" s="124"/>
      <c r="C863" s="124"/>
      <c r="D863" s="124"/>
      <c r="E863" s="124"/>
      <c r="F863" s="124"/>
      <c r="G863" s="55">
        <v>2.2000000000000002</v>
      </c>
    </row>
    <row r="864" spans="1:7">
      <c r="A864" s="123" t="s">
        <v>191</v>
      </c>
      <c r="B864" s="124"/>
      <c r="C864" s="124"/>
      <c r="D864" s="124"/>
      <c r="E864" s="124"/>
      <c r="F864" s="124"/>
      <c r="G864" s="55">
        <v>3.44</v>
      </c>
    </row>
    <row r="865" spans="1:7">
      <c r="A865" s="123" t="s">
        <v>192</v>
      </c>
      <c r="B865" s="124"/>
      <c r="C865" s="124"/>
      <c r="D865" s="124"/>
      <c r="E865" s="124"/>
      <c r="F865" s="124"/>
      <c r="G865" s="56">
        <f>SUM(G863:G864)</f>
        <v>5.6400000000000006</v>
      </c>
    </row>
    <row r="866" spans="1:7">
      <c r="A866" s="123" t="s">
        <v>193</v>
      </c>
      <c r="B866" s="124"/>
      <c r="C866" s="124"/>
      <c r="D866" s="124"/>
      <c r="E866" s="124"/>
      <c r="F866" s="124"/>
      <c r="G866" s="55">
        <f>G863*116.78%</f>
        <v>2.5691600000000001</v>
      </c>
    </row>
    <row r="867" spans="1:7">
      <c r="A867" s="123" t="s">
        <v>194</v>
      </c>
      <c r="B867" s="124"/>
      <c r="C867" s="124"/>
      <c r="D867" s="124"/>
      <c r="E867" s="124"/>
      <c r="F867" s="124"/>
      <c r="G867" s="55">
        <f>(G866+G865)*22.23%</f>
        <v>1.824896268</v>
      </c>
    </row>
    <row r="868" spans="1:7">
      <c r="A868" s="123" t="s">
        <v>195</v>
      </c>
      <c r="B868" s="124"/>
      <c r="C868" s="124"/>
      <c r="D868" s="124"/>
      <c r="E868" s="124"/>
      <c r="F868" s="124"/>
      <c r="G868" s="55">
        <v>0</v>
      </c>
    </row>
    <row r="869" spans="1:7">
      <c r="A869" s="123" t="s">
        <v>196</v>
      </c>
      <c r="B869" s="124"/>
      <c r="C869" s="124"/>
      <c r="D869" s="124"/>
      <c r="E869" s="124"/>
      <c r="F869" s="124"/>
      <c r="G869" s="55">
        <f>SUM(G866:G868)</f>
        <v>4.3940562679999999</v>
      </c>
    </row>
    <row r="870" spans="1:7">
      <c r="A870" s="123" t="s">
        <v>197</v>
      </c>
      <c r="B870" s="124"/>
      <c r="C870" s="124"/>
      <c r="D870" s="124"/>
      <c r="E870" s="124"/>
      <c r="F870" s="124"/>
      <c r="G870" s="56">
        <f>TRUNC(G865+G869,2)</f>
        <v>10.029999999999999</v>
      </c>
    </row>
    <row r="871" spans="1:7">
      <c r="A871" s="123" t="s">
        <v>198</v>
      </c>
      <c r="B871" s="124"/>
      <c r="C871" s="124"/>
      <c r="D871" s="124"/>
      <c r="E871" s="124"/>
      <c r="F871" s="124"/>
      <c r="G871" s="55">
        <v>24.18</v>
      </c>
    </row>
    <row r="872" spans="1:7">
      <c r="A872" s="123" t="s">
        <v>199</v>
      </c>
      <c r="B872" s="124"/>
      <c r="C872" s="124"/>
      <c r="D872" s="124"/>
      <c r="E872" s="124"/>
      <c r="F872" s="124"/>
      <c r="G872" s="56">
        <f>TRUNC(G870*G871,2)</f>
        <v>242.52</v>
      </c>
    </row>
    <row r="873" spans="1:7">
      <c r="A873" s="125"/>
      <c r="B873" s="126"/>
      <c r="C873" s="126"/>
      <c r="D873" s="126"/>
      <c r="E873" s="126"/>
      <c r="F873" s="126"/>
      <c r="G873" s="127"/>
    </row>
    <row r="874" spans="1:7">
      <c r="A874" s="46">
        <v>6</v>
      </c>
      <c r="B874" s="117" t="s">
        <v>72</v>
      </c>
      <c r="C874" s="117"/>
      <c r="D874" s="117"/>
      <c r="E874" s="117"/>
      <c r="F874" s="117"/>
      <c r="G874" s="118"/>
    </row>
    <row r="875" spans="1:7" ht="40.799999999999997">
      <c r="A875" s="46" t="s">
        <v>73</v>
      </c>
      <c r="B875" s="47" t="s">
        <v>74</v>
      </c>
      <c r="C875" s="48" t="s">
        <v>17</v>
      </c>
      <c r="D875" s="48" t="s">
        <v>32</v>
      </c>
      <c r="E875" s="49"/>
      <c r="F875" s="50"/>
      <c r="G875" s="51"/>
    </row>
    <row r="876" spans="1:7" ht="40.799999999999997">
      <c r="A876" s="52">
        <v>11795</v>
      </c>
      <c r="B876" s="53" t="s">
        <v>267</v>
      </c>
      <c r="C876" s="54" t="s">
        <v>45</v>
      </c>
      <c r="D876" s="54" t="s">
        <v>18</v>
      </c>
      <c r="E876" s="49">
        <v>1.0049999999999999</v>
      </c>
      <c r="F876" s="50">
        <v>378.23</v>
      </c>
      <c r="G876" s="51">
        <f t="shared" ref="G876:G882" si="53">TRUNC(F876*E876,2)</f>
        <v>380.12</v>
      </c>
    </row>
    <row r="877" spans="1:7">
      <c r="A877" s="52">
        <v>37329</v>
      </c>
      <c r="B877" s="53" t="s">
        <v>268</v>
      </c>
      <c r="C877" s="54" t="s">
        <v>45</v>
      </c>
      <c r="D877" s="54" t="s">
        <v>207</v>
      </c>
      <c r="E877" s="49">
        <v>3.5099999999999999E-2</v>
      </c>
      <c r="F877" s="50">
        <v>31.82</v>
      </c>
      <c r="G877" s="51">
        <f t="shared" si="53"/>
        <v>1.1100000000000001</v>
      </c>
    </row>
    <row r="878" spans="1:7" ht="30.6">
      <c r="A878" s="52">
        <v>37591</v>
      </c>
      <c r="B878" s="53" t="s">
        <v>269</v>
      </c>
      <c r="C878" s="54" t="s">
        <v>45</v>
      </c>
      <c r="D878" s="54" t="s">
        <v>32</v>
      </c>
      <c r="E878" s="49">
        <v>2</v>
      </c>
      <c r="F878" s="50">
        <v>23.6</v>
      </c>
      <c r="G878" s="51">
        <f t="shared" si="53"/>
        <v>47.2</v>
      </c>
    </row>
    <row r="879" spans="1:7" ht="20.399999999999999">
      <c r="A879" s="52">
        <v>4823</v>
      </c>
      <c r="B879" s="53" t="s">
        <v>270</v>
      </c>
      <c r="C879" s="54" t="s">
        <v>45</v>
      </c>
      <c r="D879" s="54" t="s">
        <v>207</v>
      </c>
      <c r="E879" s="49">
        <v>0.52280000000000004</v>
      </c>
      <c r="F879" s="50">
        <v>27.3</v>
      </c>
      <c r="G879" s="51">
        <f t="shared" si="53"/>
        <v>14.27</v>
      </c>
    </row>
    <row r="880" spans="1:7" ht="40.799999999999997">
      <c r="A880" s="52">
        <v>7568</v>
      </c>
      <c r="B880" s="53" t="s">
        <v>232</v>
      </c>
      <c r="C880" s="54" t="s">
        <v>45</v>
      </c>
      <c r="D880" s="54" t="s">
        <v>32</v>
      </c>
      <c r="E880" s="49">
        <v>6</v>
      </c>
      <c r="F880" s="50">
        <v>0.41</v>
      </c>
      <c r="G880" s="51">
        <f t="shared" si="53"/>
        <v>2.46</v>
      </c>
    </row>
    <row r="881" spans="1:7" ht="20.399999999999999">
      <c r="A881" s="52" t="s">
        <v>271</v>
      </c>
      <c r="B881" s="53" t="s">
        <v>272</v>
      </c>
      <c r="C881" s="54" t="s">
        <v>17</v>
      </c>
      <c r="D881" s="54" t="s">
        <v>189</v>
      </c>
      <c r="E881" s="49">
        <v>1.4645319999999999</v>
      </c>
      <c r="F881" s="50">
        <v>11.13</v>
      </c>
      <c r="G881" s="51">
        <f t="shared" si="53"/>
        <v>16.3</v>
      </c>
    </row>
    <row r="882" spans="1:7" ht="20.399999999999999">
      <c r="A882" s="52" t="s">
        <v>202</v>
      </c>
      <c r="B882" s="53" t="s">
        <v>203</v>
      </c>
      <c r="C882" s="54" t="s">
        <v>17</v>
      </c>
      <c r="D882" s="54" t="s">
        <v>189</v>
      </c>
      <c r="E882" s="49">
        <v>0.98</v>
      </c>
      <c r="F882" s="50">
        <v>10.24</v>
      </c>
      <c r="G882" s="51">
        <f t="shared" si="53"/>
        <v>10.029999999999999</v>
      </c>
    </row>
    <row r="883" spans="1:7">
      <c r="A883" s="123" t="s">
        <v>190</v>
      </c>
      <c r="B883" s="124"/>
      <c r="C883" s="124"/>
      <c r="D883" s="124"/>
      <c r="E883" s="124"/>
      <c r="F883" s="124"/>
      <c r="G883" s="55">
        <v>15.15</v>
      </c>
    </row>
    <row r="884" spans="1:7">
      <c r="A884" s="123" t="s">
        <v>191</v>
      </c>
      <c r="B884" s="124"/>
      <c r="C884" s="124"/>
      <c r="D884" s="124"/>
      <c r="E884" s="124"/>
      <c r="F884" s="124"/>
      <c r="G884" s="55">
        <v>456.34</v>
      </c>
    </row>
    <row r="885" spans="1:7">
      <c r="A885" s="123" t="s">
        <v>192</v>
      </c>
      <c r="B885" s="124"/>
      <c r="C885" s="124"/>
      <c r="D885" s="124"/>
      <c r="E885" s="124"/>
      <c r="F885" s="124"/>
      <c r="G885" s="56">
        <f>SUM(G883:G884)</f>
        <v>471.48999999999995</v>
      </c>
    </row>
    <row r="886" spans="1:7">
      <c r="A886" s="123" t="s">
        <v>193</v>
      </c>
      <c r="B886" s="124"/>
      <c r="C886" s="124"/>
      <c r="D886" s="124"/>
      <c r="E886" s="124"/>
      <c r="F886" s="124"/>
      <c r="G886" s="55">
        <f>G883*116.78%</f>
        <v>17.692170000000001</v>
      </c>
    </row>
    <row r="887" spans="1:7">
      <c r="A887" s="123" t="s">
        <v>194</v>
      </c>
      <c r="B887" s="124"/>
      <c r="C887" s="124"/>
      <c r="D887" s="124"/>
      <c r="E887" s="124"/>
      <c r="F887" s="124"/>
      <c r="G887" s="55">
        <f>(G886+G885)*22.23%</f>
        <v>108.74519639099998</v>
      </c>
    </row>
    <row r="888" spans="1:7">
      <c r="A888" s="123" t="s">
        <v>195</v>
      </c>
      <c r="B888" s="124"/>
      <c r="C888" s="124"/>
      <c r="D888" s="124"/>
      <c r="E888" s="124"/>
      <c r="F888" s="124"/>
      <c r="G888" s="55">
        <v>0</v>
      </c>
    </row>
    <row r="889" spans="1:7">
      <c r="A889" s="123" t="s">
        <v>196</v>
      </c>
      <c r="B889" s="124"/>
      <c r="C889" s="124"/>
      <c r="D889" s="124"/>
      <c r="E889" s="124"/>
      <c r="F889" s="124"/>
      <c r="G889" s="55">
        <f>SUM(G886:G888)</f>
        <v>126.43736639099998</v>
      </c>
    </row>
    <row r="890" spans="1:7">
      <c r="A890" s="123" t="s">
        <v>197</v>
      </c>
      <c r="B890" s="124"/>
      <c r="C890" s="124"/>
      <c r="D890" s="124"/>
      <c r="E890" s="124"/>
      <c r="F890" s="124"/>
      <c r="G890" s="56">
        <f>TRUNC(G885+G889,2)</f>
        <v>597.91999999999996</v>
      </c>
    </row>
    <row r="891" spans="1:7">
      <c r="A891" s="123" t="s">
        <v>198</v>
      </c>
      <c r="B891" s="124"/>
      <c r="C891" s="124"/>
      <c r="D891" s="124"/>
      <c r="E891" s="124"/>
      <c r="F891" s="124"/>
      <c r="G891" s="55">
        <v>1</v>
      </c>
    </row>
    <row r="892" spans="1:7">
      <c r="A892" s="123" t="s">
        <v>199</v>
      </c>
      <c r="B892" s="124"/>
      <c r="C892" s="124"/>
      <c r="D892" s="124"/>
      <c r="E892" s="124"/>
      <c r="F892" s="124"/>
      <c r="G892" s="56">
        <f>TRUNC(G890*G891,2)</f>
        <v>597.91999999999996</v>
      </c>
    </row>
    <row r="893" spans="1:7">
      <c r="A893" s="125"/>
      <c r="B893" s="126"/>
      <c r="C893" s="126"/>
      <c r="D893" s="126"/>
      <c r="E893" s="126"/>
      <c r="F893" s="126"/>
      <c r="G893" s="127"/>
    </row>
    <row r="894" spans="1:7" ht="61.2">
      <c r="A894" s="46" t="s">
        <v>75</v>
      </c>
      <c r="B894" s="47" t="s">
        <v>76</v>
      </c>
      <c r="C894" s="48" t="s">
        <v>17</v>
      </c>
      <c r="D894" s="48" t="s">
        <v>32</v>
      </c>
      <c r="E894" s="49"/>
      <c r="F894" s="50"/>
      <c r="G894" s="51"/>
    </row>
    <row r="895" spans="1:7" ht="40.799999999999997">
      <c r="A895" s="52" t="s">
        <v>273</v>
      </c>
      <c r="B895" s="53" t="s">
        <v>274</v>
      </c>
      <c r="C895" s="54" t="s">
        <v>17</v>
      </c>
      <c r="D895" s="54" t="s">
        <v>32</v>
      </c>
      <c r="E895" s="49">
        <v>1</v>
      </c>
      <c r="F895" s="50">
        <v>27.57</v>
      </c>
      <c r="G895" s="51">
        <f t="shared" ref="G895:G897" si="54">TRUNC(F895*E895,2)</f>
        <v>27.57</v>
      </c>
    </row>
    <row r="896" spans="1:7" ht="30.6">
      <c r="A896" s="52" t="s">
        <v>275</v>
      </c>
      <c r="B896" s="53" t="s">
        <v>276</v>
      </c>
      <c r="C896" s="54" t="s">
        <v>17</v>
      </c>
      <c r="D896" s="54" t="s">
        <v>32</v>
      </c>
      <c r="E896" s="49">
        <v>1</v>
      </c>
      <c r="F896" s="50">
        <v>7.91</v>
      </c>
      <c r="G896" s="51">
        <f t="shared" si="54"/>
        <v>7.91</v>
      </c>
    </row>
    <row r="897" spans="1:7" ht="30.6">
      <c r="A897" s="52" t="s">
        <v>277</v>
      </c>
      <c r="B897" s="53" t="s">
        <v>278</v>
      </c>
      <c r="C897" s="54" t="s">
        <v>17</v>
      </c>
      <c r="D897" s="54" t="s">
        <v>32</v>
      </c>
      <c r="E897" s="49">
        <v>1</v>
      </c>
      <c r="F897" s="50">
        <v>107.23</v>
      </c>
      <c r="G897" s="51">
        <f t="shared" si="54"/>
        <v>107.23</v>
      </c>
    </row>
    <row r="898" spans="1:7">
      <c r="A898" s="123" t="s">
        <v>190</v>
      </c>
      <c r="B898" s="124"/>
      <c r="C898" s="124"/>
      <c r="D898" s="124"/>
      <c r="E898" s="124"/>
      <c r="F898" s="124"/>
      <c r="G898" s="55">
        <v>4.7</v>
      </c>
    </row>
    <row r="899" spans="1:7">
      <c r="A899" s="123" t="s">
        <v>191</v>
      </c>
      <c r="B899" s="124"/>
      <c r="C899" s="124"/>
      <c r="D899" s="124"/>
      <c r="E899" s="124"/>
      <c r="F899" s="124"/>
      <c r="G899" s="55">
        <v>138.01</v>
      </c>
    </row>
    <row r="900" spans="1:7">
      <c r="A900" s="123" t="s">
        <v>192</v>
      </c>
      <c r="B900" s="124"/>
      <c r="C900" s="124"/>
      <c r="D900" s="124"/>
      <c r="E900" s="124"/>
      <c r="F900" s="124"/>
      <c r="G900" s="56">
        <f>SUM(G898:G899)</f>
        <v>142.70999999999998</v>
      </c>
    </row>
    <row r="901" spans="1:7">
      <c r="A901" s="123" t="s">
        <v>193</v>
      </c>
      <c r="B901" s="124"/>
      <c r="C901" s="124"/>
      <c r="D901" s="124"/>
      <c r="E901" s="124"/>
      <c r="F901" s="124"/>
      <c r="G901" s="55">
        <f>G898*116.78%</f>
        <v>5.4886600000000003</v>
      </c>
    </row>
    <row r="902" spans="1:7">
      <c r="A902" s="123" t="s">
        <v>194</v>
      </c>
      <c r="B902" s="124"/>
      <c r="C902" s="124"/>
      <c r="D902" s="124"/>
      <c r="E902" s="124"/>
      <c r="F902" s="124"/>
      <c r="G902" s="55">
        <f>(G901+G900)*22.23%</f>
        <v>32.944562118</v>
      </c>
    </row>
    <row r="903" spans="1:7">
      <c r="A903" s="123" t="s">
        <v>195</v>
      </c>
      <c r="B903" s="124"/>
      <c r="C903" s="124"/>
      <c r="D903" s="124"/>
      <c r="E903" s="124"/>
      <c r="F903" s="124"/>
      <c r="G903" s="55">
        <v>0</v>
      </c>
    </row>
    <row r="904" spans="1:7">
      <c r="A904" s="123" t="s">
        <v>196</v>
      </c>
      <c r="B904" s="124"/>
      <c r="C904" s="124"/>
      <c r="D904" s="124"/>
      <c r="E904" s="124"/>
      <c r="F904" s="124"/>
      <c r="G904" s="55">
        <f>SUM(G901:G903)</f>
        <v>38.433222118000003</v>
      </c>
    </row>
    <row r="905" spans="1:7">
      <c r="A905" s="123" t="s">
        <v>197</v>
      </c>
      <c r="B905" s="124"/>
      <c r="C905" s="124"/>
      <c r="D905" s="124"/>
      <c r="E905" s="124"/>
      <c r="F905" s="124"/>
      <c r="G905" s="56">
        <f>TRUNC(G900+G904,2)</f>
        <v>181.14</v>
      </c>
    </row>
    <row r="906" spans="1:7">
      <c r="A906" s="123" t="s">
        <v>198</v>
      </c>
      <c r="B906" s="124"/>
      <c r="C906" s="124"/>
      <c r="D906" s="124"/>
      <c r="E906" s="124"/>
      <c r="F906" s="124"/>
      <c r="G906" s="55">
        <v>2</v>
      </c>
    </row>
    <row r="907" spans="1:7">
      <c r="A907" s="123" t="s">
        <v>199</v>
      </c>
      <c r="B907" s="124"/>
      <c r="C907" s="124"/>
      <c r="D907" s="124"/>
      <c r="E907" s="124"/>
      <c r="F907" s="124"/>
      <c r="G907" s="56">
        <f>TRUNC(G905*G906,2)</f>
        <v>362.28</v>
      </c>
    </row>
    <row r="908" spans="1:7">
      <c r="A908" s="125"/>
      <c r="B908" s="126"/>
      <c r="C908" s="126"/>
      <c r="D908" s="126"/>
      <c r="E908" s="126"/>
      <c r="F908" s="126"/>
      <c r="G908" s="127"/>
    </row>
    <row r="909" spans="1:7" ht="81.599999999999994">
      <c r="A909" s="46" t="s">
        <v>49</v>
      </c>
      <c r="B909" s="47" t="s">
        <v>50</v>
      </c>
      <c r="C909" s="48" t="s">
        <v>17</v>
      </c>
      <c r="D909" s="48" t="s">
        <v>18</v>
      </c>
      <c r="E909" s="49"/>
      <c r="F909" s="50"/>
      <c r="G909" s="51"/>
    </row>
    <row r="910" spans="1:7" ht="51">
      <c r="A910" s="52">
        <v>34557</v>
      </c>
      <c r="B910" s="53" t="s">
        <v>249</v>
      </c>
      <c r="C910" s="54" t="s">
        <v>45</v>
      </c>
      <c r="D910" s="54" t="s">
        <v>82</v>
      </c>
      <c r="E910" s="49">
        <v>0.42</v>
      </c>
      <c r="F910" s="50">
        <v>0.98</v>
      </c>
      <c r="G910" s="51">
        <f t="shared" ref="G910:G915" si="55">TRUNC(F910*E910,2)</f>
        <v>0.41</v>
      </c>
    </row>
    <row r="911" spans="1:7" ht="20.399999999999999">
      <c r="A911" s="52">
        <v>37395</v>
      </c>
      <c r="B911" s="53" t="s">
        <v>250</v>
      </c>
      <c r="C911" s="54" t="s">
        <v>45</v>
      </c>
      <c r="D911" s="54" t="s">
        <v>251</v>
      </c>
      <c r="E911" s="49">
        <v>5.0000000000000001E-3</v>
      </c>
      <c r="F911" s="50">
        <v>36.159999999999997</v>
      </c>
      <c r="G911" s="51">
        <f t="shared" si="55"/>
        <v>0.18</v>
      </c>
    </row>
    <row r="912" spans="1:7" ht="20.399999999999999">
      <c r="A912" s="52">
        <v>7266</v>
      </c>
      <c r="B912" s="53" t="s">
        <v>252</v>
      </c>
      <c r="C912" s="54" t="s">
        <v>45</v>
      </c>
      <c r="D912" s="54" t="s">
        <v>253</v>
      </c>
      <c r="E912" s="49">
        <v>2.793E-2</v>
      </c>
      <c r="F912" s="50">
        <v>367.51</v>
      </c>
      <c r="G912" s="51">
        <f t="shared" si="55"/>
        <v>10.26</v>
      </c>
    </row>
    <row r="913" spans="1:7" ht="61.2">
      <c r="A913" s="52" t="s">
        <v>254</v>
      </c>
      <c r="B913" s="53" t="s">
        <v>255</v>
      </c>
      <c r="C913" s="54" t="s">
        <v>17</v>
      </c>
      <c r="D913" s="54" t="s">
        <v>21</v>
      </c>
      <c r="E913" s="49">
        <v>9.7999999999999997E-3</v>
      </c>
      <c r="F913" s="50">
        <v>414.08</v>
      </c>
      <c r="G913" s="51">
        <f t="shared" si="55"/>
        <v>4.05</v>
      </c>
    </row>
    <row r="914" spans="1:7" ht="20.399999999999999">
      <c r="A914" s="52" t="s">
        <v>200</v>
      </c>
      <c r="B914" s="53" t="s">
        <v>201</v>
      </c>
      <c r="C914" s="54" t="s">
        <v>17</v>
      </c>
      <c r="D914" s="54" t="s">
        <v>189</v>
      </c>
      <c r="E914" s="49">
        <v>1.2455099999999999</v>
      </c>
      <c r="F914" s="50">
        <v>10.220000000000001</v>
      </c>
      <c r="G914" s="51">
        <f t="shared" si="55"/>
        <v>12.72</v>
      </c>
    </row>
    <row r="915" spans="1:7" ht="20.399999999999999">
      <c r="A915" s="52" t="s">
        <v>202</v>
      </c>
      <c r="B915" s="53" t="s">
        <v>203</v>
      </c>
      <c r="C915" s="54" t="s">
        <v>17</v>
      </c>
      <c r="D915" s="54" t="s">
        <v>189</v>
      </c>
      <c r="E915" s="49">
        <v>0.6</v>
      </c>
      <c r="F915" s="50">
        <v>10.24</v>
      </c>
      <c r="G915" s="51">
        <f t="shared" si="55"/>
        <v>6.14</v>
      </c>
    </row>
    <row r="916" spans="1:7">
      <c r="A916" s="123" t="s">
        <v>190</v>
      </c>
      <c r="B916" s="124"/>
      <c r="C916" s="124"/>
      <c r="D916" s="124"/>
      <c r="E916" s="124"/>
      <c r="F916" s="124"/>
      <c r="G916" s="55">
        <v>12.27</v>
      </c>
    </row>
    <row r="917" spans="1:7">
      <c r="A917" s="123" t="s">
        <v>191</v>
      </c>
      <c r="B917" s="124"/>
      <c r="C917" s="124"/>
      <c r="D917" s="124"/>
      <c r="E917" s="124"/>
      <c r="F917" s="124"/>
      <c r="G917" s="55">
        <v>21.49</v>
      </c>
    </row>
    <row r="918" spans="1:7">
      <c r="A918" s="123" t="s">
        <v>192</v>
      </c>
      <c r="B918" s="124"/>
      <c r="C918" s="124"/>
      <c r="D918" s="124"/>
      <c r="E918" s="124"/>
      <c r="F918" s="124"/>
      <c r="G918" s="56">
        <f>SUM(G916:G917)</f>
        <v>33.76</v>
      </c>
    </row>
    <row r="919" spans="1:7">
      <c r="A919" s="123" t="s">
        <v>193</v>
      </c>
      <c r="B919" s="124"/>
      <c r="C919" s="124"/>
      <c r="D919" s="124"/>
      <c r="E919" s="124"/>
      <c r="F919" s="124"/>
      <c r="G919" s="55">
        <f>G916*116.78%</f>
        <v>14.328905999999998</v>
      </c>
    </row>
    <row r="920" spans="1:7">
      <c r="A920" s="123" t="s">
        <v>194</v>
      </c>
      <c r="B920" s="124"/>
      <c r="C920" s="124"/>
      <c r="D920" s="124"/>
      <c r="E920" s="124"/>
      <c r="F920" s="124"/>
      <c r="G920" s="55">
        <f>(G919+G918)*22.23%</f>
        <v>10.690163803799999</v>
      </c>
    </row>
    <row r="921" spans="1:7">
      <c r="A921" s="123" t="s">
        <v>195</v>
      </c>
      <c r="B921" s="124"/>
      <c r="C921" s="124"/>
      <c r="D921" s="124"/>
      <c r="E921" s="124"/>
      <c r="F921" s="124"/>
      <c r="G921" s="55">
        <v>0</v>
      </c>
    </row>
    <row r="922" spans="1:7">
      <c r="A922" s="123" t="s">
        <v>196</v>
      </c>
      <c r="B922" s="124"/>
      <c r="C922" s="124"/>
      <c r="D922" s="124"/>
      <c r="E922" s="124"/>
      <c r="F922" s="124"/>
      <c r="G922" s="55">
        <f>SUM(G919:G921)</f>
        <v>25.019069803799997</v>
      </c>
    </row>
    <row r="923" spans="1:7">
      <c r="A923" s="123" t="s">
        <v>197</v>
      </c>
      <c r="B923" s="124"/>
      <c r="C923" s="124"/>
      <c r="D923" s="124"/>
      <c r="E923" s="124"/>
      <c r="F923" s="124"/>
      <c r="G923" s="56">
        <f>TRUNC(G918+G922,2)</f>
        <v>58.77</v>
      </c>
    </row>
    <row r="924" spans="1:7">
      <c r="A924" s="123" t="s">
        <v>198</v>
      </c>
      <c r="B924" s="124"/>
      <c r="C924" s="124"/>
      <c r="D924" s="124"/>
      <c r="E924" s="124"/>
      <c r="F924" s="124"/>
      <c r="G924" s="55">
        <v>2.3199999999999998</v>
      </c>
    </row>
    <row r="925" spans="1:7">
      <c r="A925" s="123" t="s">
        <v>199</v>
      </c>
      <c r="B925" s="124"/>
      <c r="C925" s="124"/>
      <c r="D925" s="124"/>
      <c r="E925" s="124"/>
      <c r="F925" s="124"/>
      <c r="G925" s="56">
        <f>TRUNC(G923*G924,2)</f>
        <v>136.34</v>
      </c>
    </row>
    <row r="926" spans="1:7">
      <c r="A926" s="125"/>
      <c r="B926" s="126"/>
      <c r="C926" s="126"/>
      <c r="D926" s="126"/>
      <c r="E926" s="126"/>
      <c r="F926" s="126"/>
      <c r="G926" s="127"/>
    </row>
    <row r="927" spans="1:7" ht="81.599999999999994">
      <c r="A927" s="46" t="s">
        <v>53</v>
      </c>
      <c r="B927" s="47" t="s">
        <v>54</v>
      </c>
      <c r="C927" s="48" t="s">
        <v>17</v>
      </c>
      <c r="D927" s="48" t="s">
        <v>18</v>
      </c>
      <c r="E927" s="49"/>
      <c r="F927" s="50"/>
      <c r="G927" s="51"/>
    </row>
    <row r="928" spans="1:7" ht="61.2">
      <c r="A928" s="52" t="s">
        <v>254</v>
      </c>
      <c r="B928" s="53" t="s">
        <v>255</v>
      </c>
      <c r="C928" s="54" t="s">
        <v>17</v>
      </c>
      <c r="D928" s="54" t="s">
        <v>21</v>
      </c>
      <c r="E928" s="49">
        <v>2.1299999999999999E-2</v>
      </c>
      <c r="F928" s="50">
        <v>414.08</v>
      </c>
      <c r="G928" s="51">
        <f t="shared" ref="G928:G930" si="56">TRUNC(F928*E928,2)</f>
        <v>8.81</v>
      </c>
    </row>
    <row r="929" spans="1:7" ht="20.399999999999999">
      <c r="A929" s="52" t="s">
        <v>200</v>
      </c>
      <c r="B929" s="53" t="s">
        <v>201</v>
      </c>
      <c r="C929" s="54" t="s">
        <v>17</v>
      </c>
      <c r="D929" s="54" t="s">
        <v>189</v>
      </c>
      <c r="E929" s="49">
        <v>0.32634730000000001</v>
      </c>
      <c r="F929" s="50">
        <v>10.220000000000001</v>
      </c>
      <c r="G929" s="51">
        <f t="shared" si="56"/>
        <v>3.33</v>
      </c>
    </row>
    <row r="930" spans="1:7" ht="20.399999999999999">
      <c r="A930" s="52" t="s">
        <v>202</v>
      </c>
      <c r="B930" s="53" t="s">
        <v>203</v>
      </c>
      <c r="C930" s="54" t="s">
        <v>17</v>
      </c>
      <c r="D930" s="54" t="s">
        <v>189</v>
      </c>
      <c r="E930" s="49">
        <v>0.13</v>
      </c>
      <c r="F930" s="50">
        <v>10.24</v>
      </c>
      <c r="G930" s="51">
        <f t="shared" si="56"/>
        <v>1.33</v>
      </c>
    </row>
    <row r="931" spans="1:7">
      <c r="A931" s="123" t="s">
        <v>190</v>
      </c>
      <c r="B931" s="124"/>
      <c r="C931" s="124"/>
      <c r="D931" s="124"/>
      <c r="E931" s="124"/>
      <c r="F931" s="124"/>
      <c r="G931" s="55">
        <v>3.66</v>
      </c>
    </row>
    <row r="932" spans="1:7">
      <c r="A932" s="123" t="s">
        <v>191</v>
      </c>
      <c r="B932" s="124"/>
      <c r="C932" s="124"/>
      <c r="D932" s="124"/>
      <c r="E932" s="124"/>
      <c r="F932" s="124"/>
      <c r="G932" s="55">
        <v>9.81</v>
      </c>
    </row>
    <row r="933" spans="1:7">
      <c r="A933" s="123" t="s">
        <v>192</v>
      </c>
      <c r="B933" s="124"/>
      <c r="C933" s="124"/>
      <c r="D933" s="124"/>
      <c r="E933" s="124"/>
      <c r="F933" s="124"/>
      <c r="G933" s="56">
        <f>SUM(G931:G932)</f>
        <v>13.47</v>
      </c>
    </row>
    <row r="934" spans="1:7">
      <c r="A934" s="123" t="s">
        <v>193</v>
      </c>
      <c r="B934" s="124"/>
      <c r="C934" s="124"/>
      <c r="D934" s="124"/>
      <c r="E934" s="124"/>
      <c r="F934" s="124"/>
      <c r="G934" s="55">
        <f>G931*116.78%</f>
        <v>4.2741480000000003</v>
      </c>
    </row>
    <row r="935" spans="1:7">
      <c r="A935" s="123" t="s">
        <v>194</v>
      </c>
      <c r="B935" s="124"/>
      <c r="C935" s="124"/>
      <c r="D935" s="124"/>
      <c r="E935" s="124"/>
      <c r="F935" s="124"/>
      <c r="G935" s="55">
        <f>(G934+G933)*22.23%</f>
        <v>3.9445241004000007</v>
      </c>
    </row>
    <row r="936" spans="1:7">
      <c r="A936" s="123" t="s">
        <v>195</v>
      </c>
      <c r="B936" s="124"/>
      <c r="C936" s="124"/>
      <c r="D936" s="124"/>
      <c r="E936" s="124"/>
      <c r="F936" s="124"/>
      <c r="G936" s="55">
        <v>0</v>
      </c>
    </row>
    <row r="937" spans="1:7">
      <c r="A937" s="123" t="s">
        <v>196</v>
      </c>
      <c r="B937" s="124"/>
      <c r="C937" s="124"/>
      <c r="D937" s="124"/>
      <c r="E937" s="124"/>
      <c r="F937" s="124"/>
      <c r="G937" s="55">
        <f>SUM(G934:G936)</f>
        <v>8.218672100400001</v>
      </c>
    </row>
    <row r="938" spans="1:7">
      <c r="A938" s="123" t="s">
        <v>197</v>
      </c>
      <c r="B938" s="124"/>
      <c r="C938" s="124"/>
      <c r="D938" s="124"/>
      <c r="E938" s="124"/>
      <c r="F938" s="124"/>
      <c r="G938" s="56">
        <f>TRUNC(G933+G937,2)</f>
        <v>21.68</v>
      </c>
    </row>
    <row r="939" spans="1:7">
      <c r="A939" s="123" t="s">
        <v>198</v>
      </c>
      <c r="B939" s="124"/>
      <c r="C939" s="124"/>
      <c r="D939" s="124"/>
      <c r="E939" s="124"/>
      <c r="F939" s="124"/>
      <c r="G939" s="55">
        <v>4.6500000000000004</v>
      </c>
    </row>
    <row r="940" spans="1:7">
      <c r="A940" s="123" t="s">
        <v>199</v>
      </c>
      <c r="B940" s="124"/>
      <c r="C940" s="124"/>
      <c r="D940" s="124"/>
      <c r="E940" s="124"/>
      <c r="F940" s="124"/>
      <c r="G940" s="56">
        <f>TRUNC(G938*G939,2)</f>
        <v>100.81</v>
      </c>
    </row>
    <row r="941" spans="1:7">
      <c r="A941" s="125"/>
      <c r="B941" s="126"/>
      <c r="C941" s="126"/>
      <c r="D941" s="126"/>
      <c r="E941" s="126"/>
      <c r="F941" s="126"/>
      <c r="G941" s="127"/>
    </row>
    <row r="942" spans="1:7" ht="30.6">
      <c r="A942" s="46" t="s">
        <v>62</v>
      </c>
      <c r="B942" s="47" t="s">
        <v>63</v>
      </c>
      <c r="C942" s="48" t="s">
        <v>17</v>
      </c>
      <c r="D942" s="48" t="s">
        <v>18</v>
      </c>
      <c r="E942" s="49"/>
      <c r="F942" s="50"/>
      <c r="G942" s="51"/>
    </row>
    <row r="943" spans="1:7" ht="20.399999999999999">
      <c r="A943" s="52">
        <v>6085</v>
      </c>
      <c r="B943" s="53" t="s">
        <v>262</v>
      </c>
      <c r="C943" s="54" t="s">
        <v>45</v>
      </c>
      <c r="D943" s="54" t="s">
        <v>214</v>
      </c>
      <c r="E943" s="49">
        <v>0.16</v>
      </c>
      <c r="F943" s="50">
        <v>3.8</v>
      </c>
      <c r="G943" s="51">
        <f t="shared" ref="G943:G945" si="57">TRUNC(F943*E943,2)</f>
        <v>0.6</v>
      </c>
    </row>
    <row r="944" spans="1:7" ht="20.399999999999999">
      <c r="A944" s="52" t="s">
        <v>260</v>
      </c>
      <c r="B944" s="53" t="s">
        <v>261</v>
      </c>
      <c r="C944" s="54" t="s">
        <v>17</v>
      </c>
      <c r="D944" s="54" t="s">
        <v>189</v>
      </c>
      <c r="E944" s="49">
        <v>3.2000000000000001E-2</v>
      </c>
      <c r="F944" s="50">
        <v>11.53</v>
      </c>
      <c r="G944" s="51">
        <f t="shared" si="57"/>
        <v>0.36</v>
      </c>
    </row>
    <row r="945" spans="1:7" ht="20.399999999999999">
      <c r="A945" s="52" t="s">
        <v>202</v>
      </c>
      <c r="B945" s="53" t="s">
        <v>203</v>
      </c>
      <c r="C945" s="54" t="s">
        <v>17</v>
      </c>
      <c r="D945" s="54" t="s">
        <v>189</v>
      </c>
      <c r="E945" s="49">
        <v>8.9999999999999993E-3</v>
      </c>
      <c r="F945" s="50">
        <v>10.24</v>
      </c>
      <c r="G945" s="51">
        <f t="shared" si="57"/>
        <v>0.09</v>
      </c>
    </row>
    <row r="946" spans="1:7">
      <c r="A946" s="123" t="s">
        <v>190</v>
      </c>
      <c r="B946" s="124"/>
      <c r="C946" s="124"/>
      <c r="D946" s="124"/>
      <c r="E946" s="124"/>
      <c r="F946" s="124"/>
      <c r="G946" s="55">
        <v>0.25</v>
      </c>
    </row>
    <row r="947" spans="1:7">
      <c r="A947" s="123" t="s">
        <v>191</v>
      </c>
      <c r="B947" s="124"/>
      <c r="C947" s="124"/>
      <c r="D947" s="124"/>
      <c r="E947" s="124"/>
      <c r="F947" s="124"/>
      <c r="G947" s="55">
        <v>0.8</v>
      </c>
    </row>
    <row r="948" spans="1:7">
      <c r="A948" s="123" t="s">
        <v>192</v>
      </c>
      <c r="B948" s="124"/>
      <c r="C948" s="124"/>
      <c r="D948" s="124"/>
      <c r="E948" s="124"/>
      <c r="F948" s="124"/>
      <c r="G948" s="56">
        <f>SUM(G946:G947)</f>
        <v>1.05</v>
      </c>
    </row>
    <row r="949" spans="1:7">
      <c r="A949" s="123" t="s">
        <v>193</v>
      </c>
      <c r="B949" s="124"/>
      <c r="C949" s="124"/>
      <c r="D949" s="124"/>
      <c r="E949" s="124"/>
      <c r="F949" s="124"/>
      <c r="G949" s="55">
        <f>G946*116.78%</f>
        <v>0.29194999999999999</v>
      </c>
    </row>
    <row r="950" spans="1:7">
      <c r="A950" s="123" t="s">
        <v>194</v>
      </c>
      <c r="B950" s="124"/>
      <c r="C950" s="124"/>
      <c r="D950" s="124"/>
      <c r="E950" s="124"/>
      <c r="F950" s="124"/>
      <c r="G950" s="55">
        <f>(G949+G948)*22.23%</f>
        <v>0.29831548499999999</v>
      </c>
    </row>
    <row r="951" spans="1:7">
      <c r="A951" s="123" t="s">
        <v>195</v>
      </c>
      <c r="B951" s="124"/>
      <c r="C951" s="124"/>
      <c r="D951" s="124"/>
      <c r="E951" s="124"/>
      <c r="F951" s="124"/>
      <c r="G951" s="55">
        <v>0</v>
      </c>
    </row>
    <row r="952" spans="1:7">
      <c r="A952" s="123" t="s">
        <v>196</v>
      </c>
      <c r="B952" s="124"/>
      <c r="C952" s="124"/>
      <c r="D952" s="124"/>
      <c r="E952" s="124"/>
      <c r="F952" s="124"/>
      <c r="G952" s="55">
        <f>SUM(G949:G951)</f>
        <v>0.59026548499999998</v>
      </c>
    </row>
    <row r="953" spans="1:7">
      <c r="A953" s="123" t="s">
        <v>197</v>
      </c>
      <c r="B953" s="124"/>
      <c r="C953" s="124"/>
      <c r="D953" s="124"/>
      <c r="E953" s="124"/>
      <c r="F953" s="124"/>
      <c r="G953" s="56">
        <f>TRUNC(G948+G952,2)</f>
        <v>1.64</v>
      </c>
    </row>
    <row r="954" spans="1:7">
      <c r="A954" s="123" t="s">
        <v>198</v>
      </c>
      <c r="B954" s="124"/>
      <c r="C954" s="124"/>
      <c r="D954" s="124"/>
      <c r="E954" s="124"/>
      <c r="F954" s="124"/>
      <c r="G954" s="55">
        <v>4.6500000000000004</v>
      </c>
    </row>
    <row r="955" spans="1:7">
      <c r="A955" s="123" t="s">
        <v>199</v>
      </c>
      <c r="B955" s="124"/>
      <c r="C955" s="124"/>
      <c r="D955" s="124"/>
      <c r="E955" s="124"/>
      <c r="F955" s="124"/>
      <c r="G955" s="56">
        <f>TRUNC(G953*G954,2)</f>
        <v>7.62</v>
      </c>
    </row>
    <row r="956" spans="1:7">
      <c r="A956" s="125"/>
      <c r="B956" s="126"/>
      <c r="C956" s="126"/>
      <c r="D956" s="126"/>
      <c r="E956" s="126"/>
      <c r="F956" s="126"/>
      <c r="G956" s="127"/>
    </row>
    <row r="957" spans="1:7" ht="40.799999999999997">
      <c r="A957" s="46" t="s">
        <v>66</v>
      </c>
      <c r="B957" s="47" t="s">
        <v>67</v>
      </c>
      <c r="C957" s="48" t="s">
        <v>17</v>
      </c>
      <c r="D957" s="48" t="s">
        <v>18</v>
      </c>
      <c r="E957" s="49"/>
      <c r="F957" s="50"/>
      <c r="G957" s="51"/>
    </row>
    <row r="958" spans="1:7" ht="20.399999999999999">
      <c r="A958" s="52">
        <v>7356</v>
      </c>
      <c r="B958" s="53" t="s">
        <v>263</v>
      </c>
      <c r="C958" s="54" t="s">
        <v>45</v>
      </c>
      <c r="D958" s="54" t="s">
        <v>214</v>
      </c>
      <c r="E958" s="49">
        <v>0.33</v>
      </c>
      <c r="F958" s="50">
        <v>12.61</v>
      </c>
      <c r="G958" s="51">
        <f t="shared" ref="G958:G960" si="58">TRUNC(F958*E958,2)</f>
        <v>4.16</v>
      </c>
    </row>
    <row r="959" spans="1:7" ht="20.399999999999999">
      <c r="A959" s="52" t="s">
        <v>260</v>
      </c>
      <c r="B959" s="53" t="s">
        <v>261</v>
      </c>
      <c r="C959" s="54" t="s">
        <v>17</v>
      </c>
      <c r="D959" s="54" t="s">
        <v>189</v>
      </c>
      <c r="E959" s="49">
        <v>0.16087560000000001</v>
      </c>
      <c r="F959" s="50">
        <v>11.53</v>
      </c>
      <c r="G959" s="51">
        <f t="shared" si="58"/>
        <v>1.85</v>
      </c>
    </row>
    <row r="960" spans="1:7" ht="20.399999999999999">
      <c r="A960" s="52" t="s">
        <v>202</v>
      </c>
      <c r="B960" s="53" t="s">
        <v>203</v>
      </c>
      <c r="C960" s="54" t="s">
        <v>17</v>
      </c>
      <c r="D960" s="54" t="s">
        <v>189</v>
      </c>
      <c r="E960" s="49">
        <v>6.4000000000000001E-2</v>
      </c>
      <c r="F960" s="50">
        <v>10.24</v>
      </c>
      <c r="G960" s="51">
        <f t="shared" si="58"/>
        <v>0.65</v>
      </c>
    </row>
    <row r="961" spans="1:7">
      <c r="A961" s="123" t="s">
        <v>190</v>
      </c>
      <c r="B961" s="124"/>
      <c r="C961" s="124"/>
      <c r="D961" s="124"/>
      <c r="E961" s="124"/>
      <c r="F961" s="124"/>
      <c r="G961" s="55">
        <v>1.47</v>
      </c>
    </row>
    <row r="962" spans="1:7">
      <c r="A962" s="123" t="s">
        <v>191</v>
      </c>
      <c r="B962" s="124"/>
      <c r="C962" s="124"/>
      <c r="D962" s="124"/>
      <c r="E962" s="124"/>
      <c r="F962" s="124"/>
      <c r="G962" s="55">
        <v>5.1899999999999995</v>
      </c>
    </row>
    <row r="963" spans="1:7">
      <c r="A963" s="123" t="s">
        <v>192</v>
      </c>
      <c r="B963" s="124"/>
      <c r="C963" s="124"/>
      <c r="D963" s="124"/>
      <c r="E963" s="124"/>
      <c r="F963" s="124"/>
      <c r="G963" s="56">
        <f>SUM(G961:G962)</f>
        <v>6.6599999999999993</v>
      </c>
    </row>
    <row r="964" spans="1:7">
      <c r="A964" s="123" t="s">
        <v>193</v>
      </c>
      <c r="B964" s="124"/>
      <c r="C964" s="124"/>
      <c r="D964" s="124"/>
      <c r="E964" s="124"/>
      <c r="F964" s="124"/>
      <c r="G964" s="55">
        <f>G961*116.78%</f>
        <v>1.7166659999999998</v>
      </c>
    </row>
    <row r="965" spans="1:7">
      <c r="A965" s="123" t="s">
        <v>194</v>
      </c>
      <c r="B965" s="124"/>
      <c r="C965" s="124"/>
      <c r="D965" s="124"/>
      <c r="E965" s="124"/>
      <c r="F965" s="124"/>
      <c r="G965" s="55">
        <f>(G964+G963)*22.23%</f>
        <v>1.8621328517999995</v>
      </c>
    </row>
    <row r="966" spans="1:7">
      <c r="A966" s="123" t="s">
        <v>195</v>
      </c>
      <c r="B966" s="124"/>
      <c r="C966" s="124"/>
      <c r="D966" s="124"/>
      <c r="E966" s="124"/>
      <c r="F966" s="124"/>
      <c r="G966" s="55">
        <v>0</v>
      </c>
    </row>
    <row r="967" spans="1:7">
      <c r="A967" s="123" t="s">
        <v>196</v>
      </c>
      <c r="B967" s="124"/>
      <c r="C967" s="124"/>
      <c r="D967" s="124"/>
      <c r="E967" s="124"/>
      <c r="F967" s="124"/>
      <c r="G967" s="55">
        <f>SUM(G964:G966)</f>
        <v>3.5787988517999993</v>
      </c>
    </row>
    <row r="968" spans="1:7">
      <c r="A968" s="123" t="s">
        <v>197</v>
      </c>
      <c r="B968" s="124"/>
      <c r="C968" s="124"/>
      <c r="D968" s="124"/>
      <c r="E968" s="124"/>
      <c r="F968" s="124"/>
      <c r="G968" s="56">
        <f>TRUNC(G963+G967,2)</f>
        <v>10.23</v>
      </c>
    </row>
    <row r="969" spans="1:7">
      <c r="A969" s="123" t="s">
        <v>198</v>
      </c>
      <c r="B969" s="124"/>
      <c r="C969" s="124"/>
      <c r="D969" s="124"/>
      <c r="E969" s="124"/>
      <c r="F969" s="124"/>
      <c r="G969" s="55">
        <v>4.6500000000000004</v>
      </c>
    </row>
    <row r="970" spans="1:7">
      <c r="A970" s="123" t="s">
        <v>199</v>
      </c>
      <c r="B970" s="124"/>
      <c r="C970" s="124"/>
      <c r="D970" s="124"/>
      <c r="E970" s="124"/>
      <c r="F970" s="124"/>
      <c r="G970" s="56">
        <f>TRUNC(G968*G969,2)</f>
        <v>47.56</v>
      </c>
    </row>
    <row r="971" spans="1:7">
      <c r="A971" s="125"/>
      <c r="B971" s="126"/>
      <c r="C971" s="126"/>
      <c r="D971" s="126"/>
      <c r="E971" s="126"/>
      <c r="F971" s="126"/>
      <c r="G971" s="127"/>
    </row>
    <row r="972" spans="1:7" ht="30.6">
      <c r="A972" s="46" t="s">
        <v>70</v>
      </c>
      <c r="B972" s="47" t="s">
        <v>71</v>
      </c>
      <c r="C972" s="48" t="s">
        <v>17</v>
      </c>
      <c r="D972" s="48" t="s">
        <v>18</v>
      </c>
      <c r="E972" s="49"/>
      <c r="F972" s="50"/>
      <c r="G972" s="51"/>
    </row>
    <row r="973" spans="1:7" ht="30.6">
      <c r="A973" s="52">
        <v>3767</v>
      </c>
      <c r="B973" s="53" t="s">
        <v>264</v>
      </c>
      <c r="C973" s="54" t="s">
        <v>45</v>
      </c>
      <c r="D973" s="54" t="s">
        <v>32</v>
      </c>
      <c r="E973" s="49">
        <v>0.1</v>
      </c>
      <c r="F973" s="50">
        <v>0.48</v>
      </c>
      <c r="G973" s="51">
        <f t="shared" ref="G973:G976" si="59">TRUNC(F973*E973,2)</f>
        <v>0.04</v>
      </c>
    </row>
    <row r="974" spans="1:7" ht="20.399999999999999">
      <c r="A974" s="52">
        <v>4051</v>
      </c>
      <c r="B974" s="53" t="s">
        <v>265</v>
      </c>
      <c r="C974" s="54" t="s">
        <v>45</v>
      </c>
      <c r="D974" s="54" t="s">
        <v>266</v>
      </c>
      <c r="E974" s="49">
        <v>4.8899999999999999E-2</v>
      </c>
      <c r="F974" s="50">
        <v>37.840000000000003</v>
      </c>
      <c r="G974" s="51">
        <f t="shared" si="59"/>
        <v>1.85</v>
      </c>
    </row>
    <row r="975" spans="1:7" ht="20.399999999999999">
      <c r="A975" s="52" t="s">
        <v>260</v>
      </c>
      <c r="B975" s="53" t="s">
        <v>261</v>
      </c>
      <c r="C975" s="54" t="s">
        <v>17</v>
      </c>
      <c r="D975" s="54" t="s">
        <v>189</v>
      </c>
      <c r="E975" s="49">
        <v>0.23</v>
      </c>
      <c r="F975" s="50">
        <v>11.53</v>
      </c>
      <c r="G975" s="51">
        <f t="shared" si="59"/>
        <v>2.65</v>
      </c>
    </row>
    <row r="976" spans="1:7" ht="20.399999999999999">
      <c r="A976" s="52" t="s">
        <v>202</v>
      </c>
      <c r="B976" s="53" t="s">
        <v>203</v>
      </c>
      <c r="C976" s="54" t="s">
        <v>17</v>
      </c>
      <c r="D976" s="54" t="s">
        <v>189</v>
      </c>
      <c r="E976" s="49">
        <v>0.10814</v>
      </c>
      <c r="F976" s="50">
        <v>10.24</v>
      </c>
      <c r="G976" s="51">
        <f t="shared" si="59"/>
        <v>1.1000000000000001</v>
      </c>
    </row>
    <row r="977" spans="1:7">
      <c r="A977" s="123" t="s">
        <v>190</v>
      </c>
      <c r="B977" s="124"/>
      <c r="C977" s="124"/>
      <c r="D977" s="124"/>
      <c r="E977" s="124"/>
      <c r="F977" s="124"/>
      <c r="G977" s="55">
        <v>2.2000000000000002</v>
      </c>
    </row>
    <row r="978" spans="1:7">
      <c r="A978" s="123" t="s">
        <v>191</v>
      </c>
      <c r="B978" s="124"/>
      <c r="C978" s="124"/>
      <c r="D978" s="124"/>
      <c r="E978" s="124"/>
      <c r="F978" s="124"/>
      <c r="G978" s="55">
        <v>3.44</v>
      </c>
    </row>
    <row r="979" spans="1:7">
      <c r="A979" s="123" t="s">
        <v>192</v>
      </c>
      <c r="B979" s="124"/>
      <c r="C979" s="124"/>
      <c r="D979" s="124"/>
      <c r="E979" s="124"/>
      <c r="F979" s="124"/>
      <c r="G979" s="56">
        <f>SUM(G977:G978)</f>
        <v>5.6400000000000006</v>
      </c>
    </row>
    <row r="980" spans="1:7">
      <c r="A980" s="123" t="s">
        <v>193</v>
      </c>
      <c r="B980" s="124"/>
      <c r="C980" s="124"/>
      <c r="D980" s="124"/>
      <c r="E980" s="124"/>
      <c r="F980" s="124"/>
      <c r="G980" s="55">
        <f>G977*116.78%</f>
        <v>2.5691600000000001</v>
      </c>
    </row>
    <row r="981" spans="1:7">
      <c r="A981" s="123" t="s">
        <v>194</v>
      </c>
      <c r="B981" s="124"/>
      <c r="C981" s="124"/>
      <c r="D981" s="124"/>
      <c r="E981" s="124"/>
      <c r="F981" s="124"/>
      <c r="G981" s="55">
        <f>(G980+G979)*22.23%</f>
        <v>1.824896268</v>
      </c>
    </row>
    <row r="982" spans="1:7">
      <c r="A982" s="123" t="s">
        <v>195</v>
      </c>
      <c r="B982" s="124"/>
      <c r="C982" s="124"/>
      <c r="D982" s="124"/>
      <c r="E982" s="124"/>
      <c r="F982" s="124"/>
      <c r="G982" s="55">
        <v>0</v>
      </c>
    </row>
    <row r="983" spans="1:7">
      <c r="A983" s="123" t="s">
        <v>196</v>
      </c>
      <c r="B983" s="124"/>
      <c r="C983" s="124"/>
      <c r="D983" s="124"/>
      <c r="E983" s="124"/>
      <c r="F983" s="124"/>
      <c r="G983" s="55">
        <f>SUM(G980:G982)</f>
        <v>4.3940562679999999</v>
      </c>
    </row>
    <row r="984" spans="1:7">
      <c r="A984" s="123" t="s">
        <v>197</v>
      </c>
      <c r="B984" s="124"/>
      <c r="C984" s="124"/>
      <c r="D984" s="124"/>
      <c r="E984" s="124"/>
      <c r="F984" s="124"/>
      <c r="G984" s="56">
        <f>TRUNC(G979+G983,2)</f>
        <v>10.029999999999999</v>
      </c>
    </row>
    <row r="985" spans="1:7">
      <c r="A985" s="123" t="s">
        <v>198</v>
      </c>
      <c r="B985" s="124"/>
      <c r="C985" s="124"/>
      <c r="D985" s="124"/>
      <c r="E985" s="124"/>
      <c r="F985" s="124"/>
      <c r="G985" s="55">
        <v>4.6500000000000004</v>
      </c>
    </row>
    <row r="986" spans="1:7">
      <c r="A986" s="123" t="s">
        <v>199</v>
      </c>
      <c r="B986" s="124"/>
      <c r="C986" s="124"/>
      <c r="D986" s="124"/>
      <c r="E986" s="124"/>
      <c r="F986" s="124"/>
      <c r="G986" s="56">
        <f>TRUNC(G984*G985,2)</f>
        <v>46.63</v>
      </c>
    </row>
    <row r="987" spans="1:7">
      <c r="A987" s="125"/>
      <c r="B987" s="126"/>
      <c r="C987" s="126"/>
      <c r="D987" s="126"/>
      <c r="E987" s="126"/>
      <c r="F987" s="126"/>
      <c r="G987" s="127"/>
    </row>
    <row r="988" spans="1:7" ht="30.6">
      <c r="A988" s="46" t="s">
        <v>77</v>
      </c>
      <c r="B988" s="47" t="s">
        <v>78</v>
      </c>
      <c r="C988" s="48" t="s">
        <v>17</v>
      </c>
      <c r="D988" s="48" t="s">
        <v>18</v>
      </c>
      <c r="E988" s="49"/>
      <c r="F988" s="50"/>
      <c r="G988" s="51"/>
    </row>
    <row r="989" spans="1:7" ht="40.799999999999997">
      <c r="A989" s="52">
        <v>11795</v>
      </c>
      <c r="B989" s="53" t="s">
        <v>267</v>
      </c>
      <c r="C989" s="54" t="s">
        <v>45</v>
      </c>
      <c r="D989" s="54" t="s">
        <v>18</v>
      </c>
      <c r="E989" s="49">
        <v>1</v>
      </c>
      <c r="F989" s="50">
        <v>378.23</v>
      </c>
      <c r="G989" s="51">
        <f t="shared" ref="G989:G993" si="60">TRUNC(F989*E989,2)</f>
        <v>378.23</v>
      </c>
    </row>
    <row r="990" spans="1:7">
      <c r="A990" s="52">
        <v>1380</v>
      </c>
      <c r="B990" s="53" t="s">
        <v>279</v>
      </c>
      <c r="C990" s="54" t="s">
        <v>45</v>
      </c>
      <c r="D990" s="54" t="s">
        <v>207</v>
      </c>
      <c r="E990" s="49">
        <v>0.7</v>
      </c>
      <c r="F990" s="50">
        <v>3</v>
      </c>
      <c r="G990" s="51">
        <f t="shared" si="60"/>
        <v>2.1</v>
      </c>
    </row>
    <row r="991" spans="1:7" ht="20.399999999999999">
      <c r="A991" s="52" t="s">
        <v>271</v>
      </c>
      <c r="B991" s="53" t="s">
        <v>272</v>
      </c>
      <c r="C991" s="54" t="s">
        <v>17</v>
      </c>
      <c r="D991" s="54" t="s">
        <v>189</v>
      </c>
      <c r="E991" s="49">
        <v>4.6133139319999996</v>
      </c>
      <c r="F991" s="50">
        <v>11.13</v>
      </c>
      <c r="G991" s="51">
        <f t="shared" si="60"/>
        <v>51.34</v>
      </c>
    </row>
    <row r="992" spans="1:7" ht="20.399999999999999">
      <c r="A992" s="52" t="s">
        <v>202</v>
      </c>
      <c r="B992" s="53" t="s">
        <v>203</v>
      </c>
      <c r="C992" s="54" t="s">
        <v>17</v>
      </c>
      <c r="D992" s="54" t="s">
        <v>189</v>
      </c>
      <c r="E992" s="49">
        <v>1.8</v>
      </c>
      <c r="F992" s="50">
        <v>10.24</v>
      </c>
      <c r="G992" s="51">
        <f t="shared" si="60"/>
        <v>18.43</v>
      </c>
    </row>
    <row r="993" spans="1:7" ht="30.6">
      <c r="A993" s="52" t="s">
        <v>280</v>
      </c>
      <c r="B993" s="53" t="s">
        <v>281</v>
      </c>
      <c r="C993" s="54" t="s">
        <v>17</v>
      </c>
      <c r="D993" s="54" t="s">
        <v>21</v>
      </c>
      <c r="E993" s="49">
        <v>3.3E-3</v>
      </c>
      <c r="F993" s="50">
        <v>238.52</v>
      </c>
      <c r="G993" s="51">
        <f t="shared" si="60"/>
        <v>0.78</v>
      </c>
    </row>
    <row r="994" spans="1:7">
      <c r="A994" s="123" t="s">
        <v>190</v>
      </c>
      <c r="B994" s="124"/>
      <c r="C994" s="124"/>
      <c r="D994" s="124"/>
      <c r="E994" s="124"/>
      <c r="F994" s="124"/>
      <c r="G994" s="55">
        <v>40.619999999999997</v>
      </c>
    </row>
    <row r="995" spans="1:7">
      <c r="A995" s="123" t="s">
        <v>191</v>
      </c>
      <c r="B995" s="124"/>
      <c r="C995" s="124"/>
      <c r="D995" s="124"/>
      <c r="E995" s="124"/>
      <c r="F995" s="124"/>
      <c r="G995" s="55">
        <v>410.26</v>
      </c>
    </row>
    <row r="996" spans="1:7">
      <c r="A996" s="123" t="s">
        <v>192</v>
      </c>
      <c r="B996" s="124"/>
      <c r="C996" s="124"/>
      <c r="D996" s="124"/>
      <c r="E996" s="124"/>
      <c r="F996" s="124"/>
      <c r="G996" s="56">
        <f>SUM(G994:G995)</f>
        <v>450.88</v>
      </c>
    </row>
    <row r="997" spans="1:7">
      <c r="A997" s="123" t="s">
        <v>193</v>
      </c>
      <c r="B997" s="124"/>
      <c r="C997" s="124"/>
      <c r="D997" s="124"/>
      <c r="E997" s="124"/>
      <c r="F997" s="124"/>
      <c r="G997" s="55">
        <f>G994*116.78%</f>
        <v>47.436035999999994</v>
      </c>
    </row>
    <row r="998" spans="1:7">
      <c r="A998" s="123" t="s">
        <v>194</v>
      </c>
      <c r="B998" s="124"/>
      <c r="C998" s="124"/>
      <c r="D998" s="124"/>
      <c r="E998" s="124"/>
      <c r="F998" s="124"/>
      <c r="G998" s="55">
        <f>(G997+G996)*22.23%</f>
        <v>110.77565480279999</v>
      </c>
    </row>
    <row r="999" spans="1:7">
      <c r="A999" s="123" t="s">
        <v>195</v>
      </c>
      <c r="B999" s="124"/>
      <c r="C999" s="124"/>
      <c r="D999" s="124"/>
      <c r="E999" s="124"/>
      <c r="F999" s="124"/>
      <c r="G999" s="55">
        <v>0</v>
      </c>
    </row>
    <row r="1000" spans="1:7">
      <c r="A1000" s="123" t="s">
        <v>196</v>
      </c>
      <c r="B1000" s="124"/>
      <c r="C1000" s="124"/>
      <c r="D1000" s="124"/>
      <c r="E1000" s="124"/>
      <c r="F1000" s="124"/>
      <c r="G1000" s="55">
        <f>SUM(G997:G999)</f>
        <v>158.21169080279998</v>
      </c>
    </row>
    <row r="1001" spans="1:7">
      <c r="A1001" s="123" t="s">
        <v>197</v>
      </c>
      <c r="B1001" s="124"/>
      <c r="C1001" s="124"/>
      <c r="D1001" s="124"/>
      <c r="E1001" s="124"/>
      <c r="F1001" s="124"/>
      <c r="G1001" s="56">
        <f>TRUNC(G996+G1000,2)</f>
        <v>609.09</v>
      </c>
    </row>
    <row r="1002" spans="1:7">
      <c r="A1002" s="123" t="s">
        <v>198</v>
      </c>
      <c r="B1002" s="124"/>
      <c r="C1002" s="124"/>
      <c r="D1002" s="124"/>
      <c r="E1002" s="124"/>
      <c r="F1002" s="124"/>
      <c r="G1002" s="55">
        <v>23.22</v>
      </c>
    </row>
    <row r="1003" spans="1:7">
      <c r="A1003" s="123" t="s">
        <v>199</v>
      </c>
      <c r="B1003" s="124"/>
      <c r="C1003" s="124"/>
      <c r="D1003" s="124"/>
      <c r="E1003" s="124"/>
      <c r="F1003" s="124"/>
      <c r="G1003" s="56">
        <f>TRUNC(G1001*G1002,2)</f>
        <v>14143.06</v>
      </c>
    </row>
    <row r="1004" spans="1:7">
      <c r="A1004" s="125"/>
      <c r="B1004" s="126"/>
      <c r="C1004" s="126"/>
      <c r="D1004" s="126"/>
      <c r="E1004" s="126"/>
      <c r="F1004" s="126"/>
      <c r="G1004" s="127"/>
    </row>
    <row r="1005" spans="1:7">
      <c r="A1005" s="46">
        <v>7</v>
      </c>
      <c r="B1005" s="117" t="s">
        <v>79</v>
      </c>
      <c r="C1005" s="117"/>
      <c r="D1005" s="117"/>
      <c r="E1005" s="117"/>
      <c r="F1005" s="117"/>
      <c r="G1005" s="118"/>
    </row>
    <row r="1006" spans="1:7" ht="61.2">
      <c r="A1006" s="46" t="s">
        <v>80</v>
      </c>
      <c r="B1006" s="47" t="s">
        <v>81</v>
      </c>
      <c r="C1006" s="48" t="s">
        <v>17</v>
      </c>
      <c r="D1006" s="48" t="s">
        <v>82</v>
      </c>
      <c r="E1006" s="49"/>
      <c r="F1006" s="50"/>
      <c r="G1006" s="51"/>
    </row>
    <row r="1007" spans="1:7" ht="30.6">
      <c r="A1007" s="52">
        <v>40626</v>
      </c>
      <c r="B1007" s="53" t="s">
        <v>282</v>
      </c>
      <c r="C1007" s="54" t="s">
        <v>45</v>
      </c>
      <c r="D1007" s="54" t="s">
        <v>82</v>
      </c>
      <c r="E1007" s="49">
        <v>1.0389999999999999</v>
      </c>
      <c r="F1007" s="50">
        <v>15.44</v>
      </c>
      <c r="G1007" s="51">
        <f t="shared" ref="G1007:G1009" si="61">TRUNC(F1007*E1007,2)</f>
        <v>16.04</v>
      </c>
    </row>
    <row r="1008" spans="1:7" ht="30.6">
      <c r="A1008" s="52" t="s">
        <v>283</v>
      </c>
      <c r="B1008" s="53" t="s">
        <v>284</v>
      </c>
      <c r="C1008" s="54" t="s">
        <v>17</v>
      </c>
      <c r="D1008" s="54" t="s">
        <v>189</v>
      </c>
      <c r="E1008" s="49">
        <v>0.48299999999999998</v>
      </c>
      <c r="F1008" s="50">
        <v>10.32</v>
      </c>
      <c r="G1008" s="51">
        <f t="shared" si="61"/>
        <v>4.9800000000000004</v>
      </c>
    </row>
    <row r="1009" spans="1:7" ht="20.399999999999999">
      <c r="A1009" s="52" t="s">
        <v>208</v>
      </c>
      <c r="B1009" s="53" t="s">
        <v>209</v>
      </c>
      <c r="C1009" s="54" t="s">
        <v>17</v>
      </c>
      <c r="D1009" s="54" t="s">
        <v>189</v>
      </c>
      <c r="E1009" s="49">
        <v>0.32397547599999998</v>
      </c>
      <c r="F1009" s="50">
        <v>12.23</v>
      </c>
      <c r="G1009" s="51">
        <f t="shared" si="61"/>
        <v>3.96</v>
      </c>
    </row>
    <row r="1010" spans="1:7">
      <c r="A1010" s="123" t="s">
        <v>190</v>
      </c>
      <c r="B1010" s="124"/>
      <c r="C1010" s="124"/>
      <c r="D1010" s="124"/>
      <c r="E1010" s="124"/>
      <c r="F1010" s="124"/>
      <c r="G1010" s="55">
        <v>5.25</v>
      </c>
    </row>
    <row r="1011" spans="1:7">
      <c r="A1011" s="123" t="s">
        <v>191</v>
      </c>
      <c r="B1011" s="124"/>
      <c r="C1011" s="124"/>
      <c r="D1011" s="124"/>
      <c r="E1011" s="124"/>
      <c r="F1011" s="124"/>
      <c r="G1011" s="55">
        <v>19.729999999999997</v>
      </c>
    </row>
    <row r="1012" spans="1:7">
      <c r="A1012" s="123" t="s">
        <v>192</v>
      </c>
      <c r="B1012" s="124"/>
      <c r="C1012" s="124"/>
      <c r="D1012" s="124"/>
      <c r="E1012" s="124"/>
      <c r="F1012" s="124"/>
      <c r="G1012" s="56">
        <f>SUM(G1010:G1011)</f>
        <v>24.979999999999997</v>
      </c>
    </row>
    <row r="1013" spans="1:7">
      <c r="A1013" s="123" t="s">
        <v>193</v>
      </c>
      <c r="B1013" s="124"/>
      <c r="C1013" s="124"/>
      <c r="D1013" s="124"/>
      <c r="E1013" s="124"/>
      <c r="F1013" s="124"/>
      <c r="G1013" s="55">
        <f>G1010*116.78%</f>
        <v>6.1309499999999995</v>
      </c>
    </row>
    <row r="1014" spans="1:7">
      <c r="A1014" s="123" t="s">
        <v>194</v>
      </c>
      <c r="B1014" s="124"/>
      <c r="C1014" s="124"/>
      <c r="D1014" s="124"/>
      <c r="E1014" s="124"/>
      <c r="F1014" s="124"/>
      <c r="G1014" s="55">
        <f>(G1013+G1012)*22.23%</f>
        <v>6.9159641849999991</v>
      </c>
    </row>
    <row r="1015" spans="1:7">
      <c r="A1015" s="123" t="s">
        <v>195</v>
      </c>
      <c r="B1015" s="124"/>
      <c r="C1015" s="124"/>
      <c r="D1015" s="124"/>
      <c r="E1015" s="124"/>
      <c r="F1015" s="124"/>
      <c r="G1015" s="55">
        <v>0</v>
      </c>
    </row>
    <row r="1016" spans="1:7">
      <c r="A1016" s="123" t="s">
        <v>196</v>
      </c>
      <c r="B1016" s="124"/>
      <c r="C1016" s="124"/>
      <c r="D1016" s="124"/>
      <c r="E1016" s="124"/>
      <c r="F1016" s="124"/>
      <c r="G1016" s="55">
        <f>SUM(G1013:G1015)</f>
        <v>13.046914184999999</v>
      </c>
    </row>
    <row r="1017" spans="1:7">
      <c r="A1017" s="123" t="s">
        <v>197</v>
      </c>
      <c r="B1017" s="124"/>
      <c r="C1017" s="124"/>
      <c r="D1017" s="124"/>
      <c r="E1017" s="124"/>
      <c r="F1017" s="124"/>
      <c r="G1017" s="56">
        <f>TRUNC(G1012+G1016,2)</f>
        <v>38.020000000000003</v>
      </c>
    </row>
    <row r="1018" spans="1:7">
      <c r="A1018" s="123" t="s">
        <v>198</v>
      </c>
      <c r="B1018" s="124"/>
      <c r="C1018" s="124"/>
      <c r="D1018" s="124"/>
      <c r="E1018" s="124"/>
      <c r="F1018" s="124"/>
      <c r="G1018" s="55">
        <v>16.8</v>
      </c>
    </row>
    <row r="1019" spans="1:7">
      <c r="A1019" s="123" t="s">
        <v>199</v>
      </c>
      <c r="B1019" s="124"/>
      <c r="C1019" s="124"/>
      <c r="D1019" s="124"/>
      <c r="E1019" s="124"/>
      <c r="F1019" s="124"/>
      <c r="G1019" s="56">
        <f>TRUNC(G1017*G1018,2)</f>
        <v>638.73</v>
      </c>
    </row>
    <row r="1020" spans="1:7">
      <c r="A1020" s="125"/>
      <c r="B1020" s="126"/>
      <c r="C1020" s="126"/>
      <c r="D1020" s="126"/>
      <c r="E1020" s="126"/>
      <c r="F1020" s="126"/>
      <c r="G1020" s="127"/>
    </row>
    <row r="1021" spans="1:7" ht="51">
      <c r="A1021" s="46" t="s">
        <v>83</v>
      </c>
      <c r="B1021" s="47" t="s">
        <v>84</v>
      </c>
      <c r="C1021" s="48" t="s">
        <v>17</v>
      </c>
      <c r="D1021" s="48" t="s">
        <v>32</v>
      </c>
      <c r="E1021" s="49"/>
      <c r="F1021" s="50"/>
      <c r="G1021" s="51"/>
    </row>
    <row r="1022" spans="1:7" ht="20.399999999999999">
      <c r="A1022" s="52">
        <v>11002</v>
      </c>
      <c r="B1022" s="53" t="s">
        <v>285</v>
      </c>
      <c r="C1022" s="54" t="s">
        <v>45</v>
      </c>
      <c r="D1022" s="54" t="s">
        <v>207</v>
      </c>
      <c r="E1022" s="49">
        <v>1.7999999999999999E-2</v>
      </c>
      <c r="F1022" s="50">
        <v>18.13</v>
      </c>
      <c r="G1022" s="51">
        <f t="shared" ref="G1022:G1026" si="62">TRUNC(F1022*E1022,2)</f>
        <v>0.32</v>
      </c>
    </row>
    <row r="1023" spans="1:7" ht="30.6">
      <c r="A1023" s="52">
        <v>40382</v>
      </c>
      <c r="B1023" s="53" t="s">
        <v>286</v>
      </c>
      <c r="C1023" s="54" t="s">
        <v>45</v>
      </c>
      <c r="D1023" s="54" t="s">
        <v>32</v>
      </c>
      <c r="E1023" s="49">
        <v>1</v>
      </c>
      <c r="F1023" s="50">
        <v>14.95</v>
      </c>
      <c r="G1023" s="51">
        <f t="shared" si="62"/>
        <v>14.95</v>
      </c>
    </row>
    <row r="1024" spans="1:7" ht="30.6">
      <c r="A1024" s="52" t="s">
        <v>283</v>
      </c>
      <c r="B1024" s="53" t="s">
        <v>284</v>
      </c>
      <c r="C1024" s="54" t="s">
        <v>17</v>
      </c>
      <c r="D1024" s="54" t="s">
        <v>189</v>
      </c>
      <c r="E1024" s="49">
        <v>0.43</v>
      </c>
      <c r="F1024" s="50">
        <v>10.32</v>
      </c>
      <c r="G1024" s="51">
        <f t="shared" si="62"/>
        <v>4.43</v>
      </c>
    </row>
    <row r="1025" spans="1:7" ht="20.399999999999999">
      <c r="A1025" s="52" t="s">
        <v>208</v>
      </c>
      <c r="B1025" s="53" t="s">
        <v>209</v>
      </c>
      <c r="C1025" s="54" t="s">
        <v>17</v>
      </c>
      <c r="D1025" s="54" t="s">
        <v>189</v>
      </c>
      <c r="E1025" s="49">
        <v>0.43</v>
      </c>
      <c r="F1025" s="50">
        <v>12.23</v>
      </c>
      <c r="G1025" s="51">
        <f t="shared" si="62"/>
        <v>5.25</v>
      </c>
    </row>
    <row r="1026" spans="1:7" ht="20.399999999999999">
      <c r="A1026" s="52" t="s">
        <v>287</v>
      </c>
      <c r="B1026" s="53" t="s">
        <v>288</v>
      </c>
      <c r="C1026" s="54" t="s">
        <v>17</v>
      </c>
      <c r="D1026" s="54" t="s">
        <v>189</v>
      </c>
      <c r="E1026" s="49">
        <v>0.4575128</v>
      </c>
      <c r="F1026" s="50">
        <v>14.15</v>
      </c>
      <c r="G1026" s="51">
        <f t="shared" si="62"/>
        <v>6.47</v>
      </c>
    </row>
    <row r="1027" spans="1:7">
      <c r="A1027" s="123" t="s">
        <v>190</v>
      </c>
      <c r="B1027" s="124"/>
      <c r="C1027" s="124"/>
      <c r="D1027" s="124"/>
      <c r="E1027" s="124"/>
      <c r="F1027" s="124"/>
      <c r="G1027" s="55">
        <v>10.119999999999999</v>
      </c>
    </row>
    <row r="1028" spans="1:7">
      <c r="A1028" s="123" t="s">
        <v>191</v>
      </c>
      <c r="B1028" s="124"/>
      <c r="C1028" s="124"/>
      <c r="D1028" s="124"/>
      <c r="E1028" s="124"/>
      <c r="F1028" s="124"/>
      <c r="G1028" s="55">
        <v>21.299999999999997</v>
      </c>
    </row>
    <row r="1029" spans="1:7">
      <c r="A1029" s="123" t="s">
        <v>192</v>
      </c>
      <c r="B1029" s="124"/>
      <c r="C1029" s="124"/>
      <c r="D1029" s="124"/>
      <c r="E1029" s="124"/>
      <c r="F1029" s="124"/>
      <c r="G1029" s="56">
        <f>SUM(G1027:G1028)</f>
        <v>31.419999999999995</v>
      </c>
    </row>
    <row r="1030" spans="1:7">
      <c r="A1030" s="123" t="s">
        <v>193</v>
      </c>
      <c r="B1030" s="124"/>
      <c r="C1030" s="124"/>
      <c r="D1030" s="124"/>
      <c r="E1030" s="124"/>
      <c r="F1030" s="124"/>
      <c r="G1030" s="55">
        <f>G1027*116.78%</f>
        <v>11.818135999999999</v>
      </c>
    </row>
    <row r="1031" spans="1:7">
      <c r="A1031" s="123" t="s">
        <v>194</v>
      </c>
      <c r="B1031" s="124"/>
      <c r="C1031" s="124"/>
      <c r="D1031" s="124"/>
      <c r="E1031" s="124"/>
      <c r="F1031" s="124"/>
      <c r="G1031" s="55">
        <f>(G1030+G1029)*22.23%</f>
        <v>9.6118376327999986</v>
      </c>
    </row>
    <row r="1032" spans="1:7">
      <c r="A1032" s="123" t="s">
        <v>195</v>
      </c>
      <c r="B1032" s="124"/>
      <c r="C1032" s="124"/>
      <c r="D1032" s="124"/>
      <c r="E1032" s="124"/>
      <c r="F1032" s="124"/>
      <c r="G1032" s="55">
        <v>0</v>
      </c>
    </row>
    <row r="1033" spans="1:7">
      <c r="A1033" s="123" t="s">
        <v>196</v>
      </c>
      <c r="B1033" s="124"/>
      <c r="C1033" s="124"/>
      <c r="D1033" s="124"/>
      <c r="E1033" s="124"/>
      <c r="F1033" s="124"/>
      <c r="G1033" s="55">
        <f>SUM(G1030:G1032)</f>
        <v>21.429973632799999</v>
      </c>
    </row>
    <row r="1034" spans="1:7">
      <c r="A1034" s="123" t="s">
        <v>197</v>
      </c>
      <c r="B1034" s="124"/>
      <c r="C1034" s="124"/>
      <c r="D1034" s="124"/>
      <c r="E1034" s="124"/>
      <c r="F1034" s="124"/>
      <c r="G1034" s="56">
        <f>TRUNC(G1029+G1033,2)</f>
        <v>52.84</v>
      </c>
    </row>
    <row r="1035" spans="1:7">
      <c r="A1035" s="123" t="s">
        <v>198</v>
      </c>
      <c r="B1035" s="124"/>
      <c r="C1035" s="124"/>
      <c r="D1035" s="124"/>
      <c r="E1035" s="124"/>
      <c r="F1035" s="124"/>
      <c r="G1035" s="55">
        <v>6</v>
      </c>
    </row>
    <row r="1036" spans="1:7">
      <c r="A1036" s="123" t="s">
        <v>199</v>
      </c>
      <c r="B1036" s="124"/>
      <c r="C1036" s="124"/>
      <c r="D1036" s="124"/>
      <c r="E1036" s="124"/>
      <c r="F1036" s="124"/>
      <c r="G1036" s="56">
        <f>TRUNC(G1034*G1035,2)</f>
        <v>317.04000000000002</v>
      </c>
    </row>
    <row r="1037" spans="1:7">
      <c r="A1037" s="125"/>
      <c r="B1037" s="126"/>
      <c r="C1037" s="126"/>
      <c r="D1037" s="126"/>
      <c r="E1037" s="126"/>
      <c r="F1037" s="126"/>
      <c r="G1037" s="127"/>
    </row>
    <row r="1038" spans="1:7" ht="51">
      <c r="A1038" s="46" t="s">
        <v>85</v>
      </c>
      <c r="B1038" s="47" t="s">
        <v>86</v>
      </c>
      <c r="C1038" s="48" t="s">
        <v>17</v>
      </c>
      <c r="D1038" s="48" t="s">
        <v>32</v>
      </c>
      <c r="E1038" s="49"/>
      <c r="F1038" s="50"/>
      <c r="G1038" s="51"/>
    </row>
    <row r="1039" spans="1:7" ht="20.399999999999999">
      <c r="A1039" s="52">
        <v>11002</v>
      </c>
      <c r="B1039" s="53" t="s">
        <v>285</v>
      </c>
      <c r="C1039" s="54" t="s">
        <v>45</v>
      </c>
      <c r="D1039" s="54" t="s">
        <v>207</v>
      </c>
      <c r="E1039" s="49">
        <v>2.7E-2</v>
      </c>
      <c r="F1039" s="50">
        <v>18.13</v>
      </c>
      <c r="G1039" s="51">
        <f t="shared" ref="G1039:G1043" si="63">TRUNC(F1039*E1039,2)</f>
        <v>0.48</v>
      </c>
    </row>
    <row r="1040" spans="1:7" ht="20.399999999999999">
      <c r="A1040" s="52">
        <v>40394</v>
      </c>
      <c r="B1040" s="53" t="s">
        <v>289</v>
      </c>
      <c r="C1040" s="54" t="s">
        <v>45</v>
      </c>
      <c r="D1040" s="54" t="s">
        <v>32</v>
      </c>
      <c r="E1040" s="49">
        <v>1</v>
      </c>
      <c r="F1040" s="50">
        <v>24.58</v>
      </c>
      <c r="G1040" s="51">
        <f t="shared" si="63"/>
        <v>24.58</v>
      </c>
    </row>
    <row r="1041" spans="1:7" ht="30.6">
      <c r="A1041" s="52" t="s">
        <v>283</v>
      </c>
      <c r="B1041" s="53" t="s">
        <v>284</v>
      </c>
      <c r="C1041" s="54" t="s">
        <v>17</v>
      </c>
      <c r="D1041" s="54" t="s">
        <v>189</v>
      </c>
      <c r="E1041" s="49">
        <v>0.57999999999999996</v>
      </c>
      <c r="F1041" s="50">
        <v>10.32</v>
      </c>
      <c r="G1041" s="51">
        <f t="shared" si="63"/>
        <v>5.98</v>
      </c>
    </row>
    <row r="1042" spans="1:7" ht="20.399999999999999">
      <c r="A1042" s="52" t="s">
        <v>208</v>
      </c>
      <c r="B1042" s="53" t="s">
        <v>209</v>
      </c>
      <c r="C1042" s="54" t="s">
        <v>17</v>
      </c>
      <c r="D1042" s="54" t="s">
        <v>189</v>
      </c>
      <c r="E1042" s="49">
        <v>0.57999999999999996</v>
      </c>
      <c r="F1042" s="50">
        <v>12.23</v>
      </c>
      <c r="G1042" s="51">
        <f t="shared" si="63"/>
        <v>7.09</v>
      </c>
    </row>
    <row r="1043" spans="1:7" ht="20.399999999999999">
      <c r="A1043" s="52" t="s">
        <v>287</v>
      </c>
      <c r="B1043" s="53" t="s">
        <v>288</v>
      </c>
      <c r="C1043" s="54" t="s">
        <v>17</v>
      </c>
      <c r="D1043" s="54" t="s">
        <v>189</v>
      </c>
      <c r="E1043" s="49">
        <v>0.60264364699999995</v>
      </c>
      <c r="F1043" s="50">
        <v>14.15</v>
      </c>
      <c r="G1043" s="51">
        <f t="shared" si="63"/>
        <v>8.52</v>
      </c>
    </row>
    <row r="1044" spans="1:7">
      <c r="A1044" s="123" t="s">
        <v>190</v>
      </c>
      <c r="B1044" s="124"/>
      <c r="C1044" s="124"/>
      <c r="D1044" s="124"/>
      <c r="E1044" s="124"/>
      <c r="F1044" s="124"/>
      <c r="G1044" s="55">
        <v>13.52</v>
      </c>
    </row>
    <row r="1045" spans="1:7">
      <c r="A1045" s="123" t="s">
        <v>191</v>
      </c>
      <c r="B1045" s="124"/>
      <c r="C1045" s="124"/>
      <c r="D1045" s="124"/>
      <c r="E1045" s="124"/>
      <c r="F1045" s="124"/>
      <c r="G1045" s="55">
        <v>33.129999999999995</v>
      </c>
    </row>
    <row r="1046" spans="1:7">
      <c r="A1046" s="123" t="s">
        <v>192</v>
      </c>
      <c r="B1046" s="124"/>
      <c r="C1046" s="124"/>
      <c r="D1046" s="124"/>
      <c r="E1046" s="124"/>
      <c r="F1046" s="124"/>
      <c r="G1046" s="56">
        <f>SUM(G1044:G1045)</f>
        <v>46.649999999999991</v>
      </c>
    </row>
    <row r="1047" spans="1:7">
      <c r="A1047" s="123" t="s">
        <v>193</v>
      </c>
      <c r="B1047" s="124"/>
      <c r="C1047" s="124"/>
      <c r="D1047" s="124"/>
      <c r="E1047" s="124"/>
      <c r="F1047" s="124"/>
      <c r="G1047" s="55">
        <f>G1044*116.78%</f>
        <v>15.788656</v>
      </c>
    </row>
    <row r="1048" spans="1:7">
      <c r="A1048" s="123" t="s">
        <v>194</v>
      </c>
      <c r="B1048" s="124"/>
      <c r="C1048" s="124"/>
      <c r="D1048" s="124"/>
      <c r="E1048" s="124"/>
      <c r="F1048" s="124"/>
      <c r="G1048" s="55">
        <f>(G1047+G1046)*22.23%</f>
        <v>13.880113228799999</v>
      </c>
    </row>
    <row r="1049" spans="1:7">
      <c r="A1049" s="123" t="s">
        <v>195</v>
      </c>
      <c r="B1049" s="124"/>
      <c r="C1049" s="124"/>
      <c r="D1049" s="124"/>
      <c r="E1049" s="124"/>
      <c r="F1049" s="124"/>
      <c r="G1049" s="55">
        <v>0</v>
      </c>
    </row>
    <row r="1050" spans="1:7">
      <c r="A1050" s="123" t="s">
        <v>196</v>
      </c>
      <c r="B1050" s="124"/>
      <c r="C1050" s="124"/>
      <c r="D1050" s="124"/>
      <c r="E1050" s="124"/>
      <c r="F1050" s="124"/>
      <c r="G1050" s="55">
        <f>SUM(G1047:G1049)</f>
        <v>29.668769228799999</v>
      </c>
    </row>
    <row r="1051" spans="1:7">
      <c r="A1051" s="123" t="s">
        <v>197</v>
      </c>
      <c r="B1051" s="124"/>
      <c r="C1051" s="124"/>
      <c r="D1051" s="124"/>
      <c r="E1051" s="124"/>
      <c r="F1051" s="124"/>
      <c r="G1051" s="56">
        <f>TRUNC(G1046+G1050,2)</f>
        <v>76.31</v>
      </c>
    </row>
    <row r="1052" spans="1:7">
      <c r="A1052" s="123" t="s">
        <v>198</v>
      </c>
      <c r="B1052" s="124"/>
      <c r="C1052" s="124"/>
      <c r="D1052" s="124"/>
      <c r="E1052" s="124"/>
      <c r="F1052" s="124"/>
      <c r="G1052" s="55">
        <v>16</v>
      </c>
    </row>
    <row r="1053" spans="1:7">
      <c r="A1053" s="123" t="s">
        <v>199</v>
      </c>
      <c r="B1053" s="124"/>
      <c r="C1053" s="124"/>
      <c r="D1053" s="124"/>
      <c r="E1053" s="124"/>
      <c r="F1053" s="124"/>
      <c r="G1053" s="56">
        <f>TRUNC(G1051*G1052,2)</f>
        <v>1220.96</v>
      </c>
    </row>
    <row r="1054" spans="1:7">
      <c r="A1054" s="125"/>
      <c r="B1054" s="126"/>
      <c r="C1054" s="126"/>
      <c r="D1054" s="126"/>
      <c r="E1054" s="126"/>
      <c r="F1054" s="126"/>
      <c r="G1054" s="127"/>
    </row>
    <row r="1055" spans="1:7" ht="20.399999999999999">
      <c r="A1055" s="46" t="s">
        <v>87</v>
      </c>
      <c r="B1055" s="47" t="s">
        <v>88</v>
      </c>
      <c r="C1055" s="48" t="s">
        <v>17</v>
      </c>
      <c r="D1055" s="48" t="s">
        <v>32</v>
      </c>
      <c r="E1055" s="49"/>
      <c r="F1055" s="50"/>
      <c r="G1055" s="51"/>
    </row>
    <row r="1056" spans="1:7" ht="20.399999999999999">
      <c r="A1056" s="52">
        <v>3148</v>
      </c>
      <c r="B1056" s="53" t="s">
        <v>290</v>
      </c>
      <c r="C1056" s="54" t="s">
        <v>45</v>
      </c>
      <c r="D1056" s="54" t="s">
        <v>32</v>
      </c>
      <c r="E1056" s="49">
        <v>1.2999999999999999E-2</v>
      </c>
      <c r="F1056" s="50">
        <v>7.7</v>
      </c>
      <c r="G1056" s="51">
        <f t="shared" ref="G1056:G1059" si="64">TRUNC(F1056*E1056,2)</f>
        <v>0.1</v>
      </c>
    </row>
    <row r="1057" spans="1:7" ht="20.399999999999999">
      <c r="A1057" s="52">
        <v>6024</v>
      </c>
      <c r="B1057" s="53" t="s">
        <v>291</v>
      </c>
      <c r="C1057" s="54" t="s">
        <v>45</v>
      </c>
      <c r="D1057" s="54" t="s">
        <v>32</v>
      </c>
      <c r="E1057" s="49">
        <v>1</v>
      </c>
      <c r="F1057" s="50">
        <v>39.93</v>
      </c>
      <c r="G1057" s="51">
        <f t="shared" si="64"/>
        <v>39.93</v>
      </c>
    </row>
    <row r="1058" spans="1:7" ht="30.6">
      <c r="A1058" s="52" t="s">
        <v>283</v>
      </c>
      <c r="B1058" s="53" t="s">
        <v>284</v>
      </c>
      <c r="C1058" s="54" t="s">
        <v>17</v>
      </c>
      <c r="D1058" s="54" t="s">
        <v>189</v>
      </c>
      <c r="E1058" s="49">
        <v>0.18524458699999999</v>
      </c>
      <c r="F1058" s="50">
        <v>10.32</v>
      </c>
      <c r="G1058" s="51">
        <f t="shared" si="64"/>
        <v>1.91</v>
      </c>
    </row>
    <row r="1059" spans="1:7" ht="20.399999999999999">
      <c r="A1059" s="52" t="s">
        <v>208</v>
      </c>
      <c r="B1059" s="53" t="s">
        <v>209</v>
      </c>
      <c r="C1059" s="54" t="s">
        <v>17</v>
      </c>
      <c r="D1059" s="54" t="s">
        <v>189</v>
      </c>
      <c r="E1059" s="49">
        <v>0.2</v>
      </c>
      <c r="F1059" s="50">
        <v>12.23</v>
      </c>
      <c r="G1059" s="51">
        <f t="shared" si="64"/>
        <v>2.44</v>
      </c>
    </row>
    <row r="1060" spans="1:7">
      <c r="A1060" s="123" t="s">
        <v>190</v>
      </c>
      <c r="B1060" s="124"/>
      <c r="C1060" s="124"/>
      <c r="D1060" s="124"/>
      <c r="E1060" s="124"/>
      <c r="F1060" s="124"/>
      <c r="G1060" s="55">
        <v>2.6</v>
      </c>
    </row>
    <row r="1061" spans="1:7">
      <c r="A1061" s="123" t="s">
        <v>191</v>
      </c>
      <c r="B1061" s="124"/>
      <c r="C1061" s="124"/>
      <c r="D1061" s="124"/>
      <c r="E1061" s="124"/>
      <c r="F1061" s="124"/>
      <c r="G1061" s="55">
        <v>41.78</v>
      </c>
    </row>
    <row r="1062" spans="1:7">
      <c r="A1062" s="123" t="s">
        <v>192</v>
      </c>
      <c r="B1062" s="124"/>
      <c r="C1062" s="124"/>
      <c r="D1062" s="124"/>
      <c r="E1062" s="124"/>
      <c r="F1062" s="124"/>
      <c r="G1062" s="56">
        <f>SUM(G1060:G1061)</f>
        <v>44.38</v>
      </c>
    </row>
    <row r="1063" spans="1:7">
      <c r="A1063" s="123" t="s">
        <v>193</v>
      </c>
      <c r="B1063" s="124"/>
      <c r="C1063" s="124"/>
      <c r="D1063" s="124"/>
      <c r="E1063" s="124"/>
      <c r="F1063" s="124"/>
      <c r="G1063" s="55">
        <f>G1060*116.78%</f>
        <v>3.0362800000000001</v>
      </c>
    </row>
    <row r="1064" spans="1:7">
      <c r="A1064" s="123" t="s">
        <v>194</v>
      </c>
      <c r="B1064" s="124"/>
      <c r="C1064" s="124"/>
      <c r="D1064" s="124"/>
      <c r="E1064" s="124"/>
      <c r="F1064" s="124"/>
      <c r="G1064" s="55">
        <f>(G1063+G1062)*22.23%</f>
        <v>10.540639044000001</v>
      </c>
    </row>
    <row r="1065" spans="1:7">
      <c r="A1065" s="123" t="s">
        <v>195</v>
      </c>
      <c r="B1065" s="124"/>
      <c r="C1065" s="124"/>
      <c r="D1065" s="124"/>
      <c r="E1065" s="124"/>
      <c r="F1065" s="124"/>
      <c r="G1065" s="55">
        <v>0</v>
      </c>
    </row>
    <row r="1066" spans="1:7">
      <c r="A1066" s="123" t="s">
        <v>196</v>
      </c>
      <c r="B1066" s="124"/>
      <c r="C1066" s="124"/>
      <c r="D1066" s="124"/>
      <c r="E1066" s="124"/>
      <c r="F1066" s="124"/>
      <c r="G1066" s="55">
        <f>SUM(G1063:G1065)</f>
        <v>13.576919044</v>
      </c>
    </row>
    <row r="1067" spans="1:7">
      <c r="A1067" s="123" t="s">
        <v>197</v>
      </c>
      <c r="B1067" s="124"/>
      <c r="C1067" s="124"/>
      <c r="D1067" s="124"/>
      <c r="E1067" s="124"/>
      <c r="F1067" s="124"/>
      <c r="G1067" s="56">
        <f>TRUNC(G1062+G1066,2)</f>
        <v>57.95</v>
      </c>
    </row>
    <row r="1068" spans="1:7">
      <c r="A1068" s="123" t="s">
        <v>198</v>
      </c>
      <c r="B1068" s="124"/>
      <c r="C1068" s="124"/>
      <c r="D1068" s="124"/>
      <c r="E1068" s="124"/>
      <c r="F1068" s="124"/>
      <c r="G1068" s="55">
        <v>19</v>
      </c>
    </row>
    <row r="1069" spans="1:7">
      <c r="A1069" s="123" t="s">
        <v>199</v>
      </c>
      <c r="B1069" s="124"/>
      <c r="C1069" s="124"/>
      <c r="D1069" s="124"/>
      <c r="E1069" s="124"/>
      <c r="F1069" s="124"/>
      <c r="G1069" s="56">
        <f>TRUNC(G1067*G1068,2)</f>
        <v>1101.05</v>
      </c>
    </row>
    <row r="1070" spans="1:7">
      <c r="A1070" s="125"/>
      <c r="B1070" s="126"/>
      <c r="C1070" s="126"/>
      <c r="D1070" s="126"/>
      <c r="E1070" s="126"/>
      <c r="F1070" s="126"/>
      <c r="G1070" s="127"/>
    </row>
    <row r="1071" spans="1:7">
      <c r="A1071" s="46" t="s">
        <v>91</v>
      </c>
      <c r="B1071" s="117" t="s">
        <v>92</v>
      </c>
      <c r="C1071" s="117"/>
      <c r="D1071" s="117"/>
      <c r="E1071" s="117"/>
      <c r="F1071" s="117"/>
      <c r="G1071" s="118"/>
    </row>
    <row r="1072" spans="1:7">
      <c r="A1072" s="46">
        <v>1</v>
      </c>
      <c r="B1072" s="117" t="s">
        <v>14</v>
      </c>
      <c r="C1072" s="117"/>
      <c r="D1072" s="117"/>
      <c r="E1072" s="117"/>
      <c r="F1072" s="117"/>
      <c r="G1072" s="118"/>
    </row>
    <row r="1073" spans="1:7" ht="30.6">
      <c r="A1073" s="46" t="s">
        <v>15</v>
      </c>
      <c r="B1073" s="47" t="s">
        <v>16</v>
      </c>
      <c r="C1073" s="48" t="s">
        <v>17</v>
      </c>
      <c r="D1073" s="48" t="s">
        <v>18</v>
      </c>
      <c r="E1073" s="49"/>
      <c r="F1073" s="50"/>
      <c r="G1073" s="51"/>
    </row>
    <row r="1074" spans="1:7">
      <c r="A1074" s="52">
        <v>1214</v>
      </c>
      <c r="B1074" s="53" t="s">
        <v>187</v>
      </c>
      <c r="C1074" s="54" t="s">
        <v>188</v>
      </c>
      <c r="D1074" s="54" t="s">
        <v>189</v>
      </c>
      <c r="E1074" s="49">
        <v>1.2</v>
      </c>
      <c r="F1074" s="50">
        <v>9.27</v>
      </c>
      <c r="G1074" s="51">
        <f t="shared" ref="G1074" si="65">TRUNC(F1074*E1074,2)</f>
        <v>11.12</v>
      </c>
    </row>
    <row r="1075" spans="1:7">
      <c r="A1075" s="123" t="s">
        <v>190</v>
      </c>
      <c r="B1075" s="124"/>
      <c r="C1075" s="124"/>
      <c r="D1075" s="124"/>
      <c r="E1075" s="124"/>
      <c r="F1075" s="124"/>
      <c r="G1075" s="55">
        <v>11.12</v>
      </c>
    </row>
    <row r="1076" spans="1:7">
      <c r="A1076" s="123" t="s">
        <v>191</v>
      </c>
      <c r="B1076" s="124"/>
      <c r="C1076" s="124"/>
      <c r="D1076" s="124"/>
      <c r="E1076" s="124"/>
      <c r="F1076" s="124"/>
      <c r="G1076" s="55">
        <v>0</v>
      </c>
    </row>
    <row r="1077" spans="1:7">
      <c r="A1077" s="123" t="s">
        <v>192</v>
      </c>
      <c r="B1077" s="124"/>
      <c r="C1077" s="124"/>
      <c r="D1077" s="124"/>
      <c r="E1077" s="124"/>
      <c r="F1077" s="124"/>
      <c r="G1077" s="56">
        <f>SUM(G1075:G1076)</f>
        <v>11.12</v>
      </c>
    </row>
    <row r="1078" spans="1:7">
      <c r="A1078" s="123" t="s">
        <v>193</v>
      </c>
      <c r="B1078" s="124"/>
      <c r="C1078" s="124"/>
      <c r="D1078" s="124"/>
      <c r="E1078" s="124"/>
      <c r="F1078" s="124"/>
      <c r="G1078" s="55">
        <f>G1075*116.78%</f>
        <v>12.985935999999999</v>
      </c>
    </row>
    <row r="1079" spans="1:7">
      <c r="A1079" s="123" t="s">
        <v>194</v>
      </c>
      <c r="B1079" s="124"/>
      <c r="C1079" s="124"/>
      <c r="D1079" s="124"/>
      <c r="E1079" s="124"/>
      <c r="F1079" s="124"/>
      <c r="G1079" s="55">
        <f>(G1078+G1077)*22.23%</f>
        <v>5.3587495727999999</v>
      </c>
    </row>
    <row r="1080" spans="1:7">
      <c r="A1080" s="123" t="s">
        <v>195</v>
      </c>
      <c r="B1080" s="124"/>
      <c r="C1080" s="124"/>
      <c r="D1080" s="124"/>
      <c r="E1080" s="124"/>
      <c r="F1080" s="124"/>
      <c r="G1080" s="55">
        <v>0</v>
      </c>
    </row>
    <row r="1081" spans="1:7">
      <c r="A1081" s="123" t="s">
        <v>196</v>
      </c>
      <c r="B1081" s="124"/>
      <c r="C1081" s="124"/>
      <c r="D1081" s="124"/>
      <c r="E1081" s="124"/>
      <c r="F1081" s="124"/>
      <c r="G1081" s="55">
        <f>SUM(G1078:G1080)</f>
        <v>18.3446855728</v>
      </c>
    </row>
    <row r="1082" spans="1:7">
      <c r="A1082" s="123" t="s">
        <v>197</v>
      </c>
      <c r="B1082" s="124"/>
      <c r="C1082" s="124"/>
      <c r="D1082" s="124"/>
      <c r="E1082" s="124"/>
      <c r="F1082" s="124"/>
      <c r="G1082" s="56">
        <f>TRUNC(G1077+G1081,2)</f>
        <v>29.46</v>
      </c>
    </row>
    <row r="1083" spans="1:7">
      <c r="A1083" s="123" t="s">
        <v>198</v>
      </c>
      <c r="B1083" s="124"/>
      <c r="C1083" s="124"/>
      <c r="D1083" s="124"/>
      <c r="E1083" s="124"/>
      <c r="F1083" s="124"/>
      <c r="G1083" s="55">
        <v>3.1</v>
      </c>
    </row>
    <row r="1084" spans="1:7">
      <c r="A1084" s="123" t="s">
        <v>199</v>
      </c>
      <c r="B1084" s="124"/>
      <c r="C1084" s="124"/>
      <c r="D1084" s="124"/>
      <c r="E1084" s="124"/>
      <c r="F1084" s="124"/>
      <c r="G1084" s="56">
        <f>TRUNC(G1082*G1083,2)</f>
        <v>91.32</v>
      </c>
    </row>
    <row r="1085" spans="1:7">
      <c r="A1085" s="125"/>
      <c r="B1085" s="126"/>
      <c r="C1085" s="126"/>
      <c r="D1085" s="126"/>
      <c r="E1085" s="126"/>
      <c r="F1085" s="126"/>
      <c r="G1085" s="127"/>
    </row>
    <row r="1086" spans="1:7" ht="40.799999999999997">
      <c r="A1086" s="46" t="s">
        <v>19</v>
      </c>
      <c r="B1086" s="47" t="s">
        <v>20</v>
      </c>
      <c r="C1086" s="48" t="s">
        <v>17</v>
      </c>
      <c r="D1086" s="48" t="s">
        <v>21</v>
      </c>
      <c r="E1086" s="49"/>
      <c r="F1086" s="50"/>
      <c r="G1086" s="51"/>
    </row>
    <row r="1087" spans="1:7" ht="20.399999999999999">
      <c r="A1087" s="52" t="s">
        <v>200</v>
      </c>
      <c r="B1087" s="53" t="s">
        <v>201</v>
      </c>
      <c r="C1087" s="54" t="s">
        <v>17</v>
      </c>
      <c r="D1087" s="54" t="s">
        <v>189</v>
      </c>
      <c r="E1087" s="49">
        <v>0.25149700000000003</v>
      </c>
      <c r="F1087" s="50">
        <v>10.220000000000001</v>
      </c>
      <c r="G1087" s="51">
        <f t="shared" ref="G1087:G1088" si="66">TRUNC(F1087*E1087,2)</f>
        <v>2.57</v>
      </c>
    </row>
    <row r="1088" spans="1:7" ht="20.399999999999999">
      <c r="A1088" s="52" t="s">
        <v>202</v>
      </c>
      <c r="B1088" s="53" t="s">
        <v>203</v>
      </c>
      <c r="C1088" s="54" t="s">
        <v>17</v>
      </c>
      <c r="D1088" s="54" t="s">
        <v>189</v>
      </c>
      <c r="E1088" s="49">
        <v>1.8</v>
      </c>
      <c r="F1088" s="50">
        <v>10.24</v>
      </c>
      <c r="G1088" s="51">
        <f t="shared" si="66"/>
        <v>18.43</v>
      </c>
    </row>
    <row r="1089" spans="1:7">
      <c r="A1089" s="123" t="s">
        <v>190</v>
      </c>
      <c r="B1089" s="124"/>
      <c r="C1089" s="124"/>
      <c r="D1089" s="124"/>
      <c r="E1089" s="124"/>
      <c r="F1089" s="124"/>
      <c r="G1089" s="55">
        <v>11.93</v>
      </c>
    </row>
    <row r="1090" spans="1:7">
      <c r="A1090" s="123" t="s">
        <v>191</v>
      </c>
      <c r="B1090" s="124"/>
      <c r="C1090" s="124"/>
      <c r="D1090" s="124"/>
      <c r="E1090" s="124"/>
      <c r="F1090" s="124"/>
      <c r="G1090" s="55">
        <v>9.07</v>
      </c>
    </row>
    <row r="1091" spans="1:7">
      <c r="A1091" s="123" t="s">
        <v>192</v>
      </c>
      <c r="B1091" s="124"/>
      <c r="C1091" s="124"/>
      <c r="D1091" s="124"/>
      <c r="E1091" s="124"/>
      <c r="F1091" s="124"/>
      <c r="G1091" s="56">
        <f>SUM(G1089:G1090)</f>
        <v>21</v>
      </c>
    </row>
    <row r="1092" spans="1:7">
      <c r="A1092" s="123" t="s">
        <v>193</v>
      </c>
      <c r="B1092" s="124"/>
      <c r="C1092" s="124"/>
      <c r="D1092" s="124"/>
      <c r="E1092" s="124"/>
      <c r="F1092" s="124"/>
      <c r="G1092" s="55">
        <f>G1089*116.78%</f>
        <v>13.931854</v>
      </c>
    </row>
    <row r="1093" spans="1:7">
      <c r="A1093" s="123" t="s">
        <v>194</v>
      </c>
      <c r="B1093" s="124"/>
      <c r="C1093" s="124"/>
      <c r="D1093" s="124"/>
      <c r="E1093" s="124"/>
      <c r="F1093" s="124"/>
      <c r="G1093" s="55">
        <f>(G1092+G1091)*22.23%</f>
        <v>7.7653511442000003</v>
      </c>
    </row>
    <row r="1094" spans="1:7">
      <c r="A1094" s="123" t="s">
        <v>195</v>
      </c>
      <c r="B1094" s="124"/>
      <c r="C1094" s="124"/>
      <c r="D1094" s="124"/>
      <c r="E1094" s="124"/>
      <c r="F1094" s="124"/>
      <c r="G1094" s="55">
        <v>0</v>
      </c>
    </row>
    <row r="1095" spans="1:7">
      <c r="A1095" s="123" t="s">
        <v>196</v>
      </c>
      <c r="B1095" s="124"/>
      <c r="C1095" s="124"/>
      <c r="D1095" s="124"/>
      <c r="E1095" s="124"/>
      <c r="F1095" s="124"/>
      <c r="G1095" s="55">
        <f>SUM(G1092:G1094)</f>
        <v>21.697205144199998</v>
      </c>
    </row>
    <row r="1096" spans="1:7">
      <c r="A1096" s="123" t="s">
        <v>197</v>
      </c>
      <c r="B1096" s="124"/>
      <c r="C1096" s="124"/>
      <c r="D1096" s="124"/>
      <c r="E1096" s="124"/>
      <c r="F1096" s="124"/>
      <c r="G1096" s="56">
        <f>TRUNC(G1091+G1095,2)</f>
        <v>42.69</v>
      </c>
    </row>
    <row r="1097" spans="1:7">
      <c r="A1097" s="123" t="s">
        <v>198</v>
      </c>
      <c r="B1097" s="124"/>
      <c r="C1097" s="124"/>
      <c r="D1097" s="124"/>
      <c r="E1097" s="124"/>
      <c r="F1097" s="124"/>
      <c r="G1097" s="55">
        <v>4.05</v>
      </c>
    </row>
    <row r="1098" spans="1:7">
      <c r="A1098" s="123" t="s">
        <v>199</v>
      </c>
      <c r="B1098" s="124"/>
      <c r="C1098" s="124"/>
      <c r="D1098" s="124"/>
      <c r="E1098" s="124"/>
      <c r="F1098" s="124"/>
      <c r="G1098" s="56">
        <f>TRUNC(G1096*G1097,2)</f>
        <v>172.89</v>
      </c>
    </row>
    <row r="1099" spans="1:7">
      <c r="A1099" s="125"/>
      <c r="B1099" s="126"/>
      <c r="C1099" s="126"/>
      <c r="D1099" s="126"/>
      <c r="E1099" s="126"/>
      <c r="F1099" s="126"/>
      <c r="G1099" s="127"/>
    </row>
    <row r="1100" spans="1:7" ht="30.6">
      <c r="A1100" s="46" t="s">
        <v>24</v>
      </c>
      <c r="B1100" s="47" t="s">
        <v>25</v>
      </c>
      <c r="C1100" s="48" t="s">
        <v>17</v>
      </c>
      <c r="D1100" s="48" t="s">
        <v>18</v>
      </c>
      <c r="E1100" s="49"/>
      <c r="F1100" s="50"/>
      <c r="G1100" s="51"/>
    </row>
    <row r="1101" spans="1:7" ht="20.399999999999999">
      <c r="A1101" s="52" t="s">
        <v>204</v>
      </c>
      <c r="B1101" s="53" t="s">
        <v>205</v>
      </c>
      <c r="C1101" s="54" t="s">
        <v>17</v>
      </c>
      <c r="D1101" s="54" t="s">
        <v>189</v>
      </c>
      <c r="E1101" s="49">
        <v>0.25530000000000003</v>
      </c>
      <c r="F1101" s="50">
        <v>10.9</v>
      </c>
      <c r="G1101" s="51">
        <f t="shared" ref="G1101:G1102" si="67">TRUNC(F1101*E1101,2)</f>
        <v>2.78</v>
      </c>
    </row>
    <row r="1102" spans="1:7" ht="20.399999999999999">
      <c r="A1102" s="52" t="s">
        <v>202</v>
      </c>
      <c r="B1102" s="53" t="s">
        <v>203</v>
      </c>
      <c r="C1102" s="54" t="s">
        <v>17</v>
      </c>
      <c r="D1102" s="54" t="s">
        <v>189</v>
      </c>
      <c r="E1102" s="49">
        <v>0.58120000000000005</v>
      </c>
      <c r="F1102" s="50">
        <v>10.24</v>
      </c>
      <c r="G1102" s="51">
        <f t="shared" si="67"/>
        <v>5.95</v>
      </c>
    </row>
    <row r="1103" spans="1:7">
      <c r="A1103" s="123" t="s">
        <v>190</v>
      </c>
      <c r="B1103" s="124"/>
      <c r="C1103" s="124"/>
      <c r="D1103" s="124"/>
      <c r="E1103" s="124"/>
      <c r="F1103" s="124"/>
      <c r="G1103" s="55">
        <v>4.91</v>
      </c>
    </row>
    <row r="1104" spans="1:7">
      <c r="A1104" s="123" t="s">
        <v>191</v>
      </c>
      <c r="B1104" s="124"/>
      <c r="C1104" s="124"/>
      <c r="D1104" s="124"/>
      <c r="E1104" s="124"/>
      <c r="F1104" s="124"/>
      <c r="G1104" s="55">
        <v>3.82</v>
      </c>
    </row>
    <row r="1105" spans="1:7">
      <c r="A1105" s="123" t="s">
        <v>192</v>
      </c>
      <c r="B1105" s="124"/>
      <c r="C1105" s="124"/>
      <c r="D1105" s="124"/>
      <c r="E1105" s="124"/>
      <c r="F1105" s="124"/>
      <c r="G1105" s="56">
        <f>SUM(G1103:G1104)</f>
        <v>8.73</v>
      </c>
    </row>
    <row r="1106" spans="1:7">
      <c r="A1106" s="123" t="s">
        <v>193</v>
      </c>
      <c r="B1106" s="124"/>
      <c r="C1106" s="124"/>
      <c r="D1106" s="124"/>
      <c r="E1106" s="124"/>
      <c r="F1106" s="124"/>
      <c r="G1106" s="55">
        <f>G1103*116.78%</f>
        <v>5.7338979999999999</v>
      </c>
    </row>
    <row r="1107" spans="1:7">
      <c r="A1107" s="123" t="s">
        <v>194</v>
      </c>
      <c r="B1107" s="124"/>
      <c r="C1107" s="124"/>
      <c r="D1107" s="124"/>
      <c r="E1107" s="124"/>
      <c r="F1107" s="124"/>
      <c r="G1107" s="55">
        <f>(G1106+G1105)*22.23%</f>
        <v>3.2153245254000002</v>
      </c>
    </row>
    <row r="1108" spans="1:7">
      <c r="A1108" s="123" t="s">
        <v>195</v>
      </c>
      <c r="B1108" s="124"/>
      <c r="C1108" s="124"/>
      <c r="D1108" s="124"/>
      <c r="E1108" s="124"/>
      <c r="F1108" s="124"/>
      <c r="G1108" s="55">
        <v>0</v>
      </c>
    </row>
    <row r="1109" spans="1:7">
      <c r="A1109" s="123" t="s">
        <v>196</v>
      </c>
      <c r="B1109" s="124"/>
      <c r="C1109" s="124"/>
      <c r="D1109" s="124"/>
      <c r="E1109" s="124"/>
      <c r="F1109" s="124"/>
      <c r="G1109" s="55">
        <f>SUM(G1106:G1108)</f>
        <v>8.9492225253999997</v>
      </c>
    </row>
    <row r="1110" spans="1:7">
      <c r="A1110" s="123" t="s">
        <v>197</v>
      </c>
      <c r="B1110" s="124"/>
      <c r="C1110" s="124"/>
      <c r="D1110" s="124"/>
      <c r="E1110" s="124"/>
      <c r="F1110" s="124"/>
      <c r="G1110" s="56">
        <f>TRUNC(G1105+G1109,2)</f>
        <v>17.670000000000002</v>
      </c>
    </row>
    <row r="1111" spans="1:7">
      <c r="A1111" s="123" t="s">
        <v>198</v>
      </c>
      <c r="B1111" s="124"/>
      <c r="C1111" s="124"/>
      <c r="D1111" s="124"/>
      <c r="E1111" s="124"/>
      <c r="F1111" s="124"/>
      <c r="G1111" s="55">
        <v>53.36</v>
      </c>
    </row>
    <row r="1112" spans="1:7">
      <c r="A1112" s="123" t="s">
        <v>199</v>
      </c>
      <c r="B1112" s="124"/>
      <c r="C1112" s="124"/>
      <c r="D1112" s="124"/>
      <c r="E1112" s="124"/>
      <c r="F1112" s="124"/>
      <c r="G1112" s="56">
        <f>TRUNC(G1110*G1111,2)</f>
        <v>942.87</v>
      </c>
    </row>
    <row r="1113" spans="1:7">
      <c r="A1113" s="125"/>
      <c r="B1113" s="126"/>
      <c r="C1113" s="126"/>
      <c r="D1113" s="126"/>
      <c r="E1113" s="126"/>
      <c r="F1113" s="126"/>
      <c r="G1113" s="127"/>
    </row>
    <row r="1114" spans="1:7" ht="30.6">
      <c r="A1114" s="46" t="s">
        <v>26</v>
      </c>
      <c r="B1114" s="47" t="s">
        <v>27</v>
      </c>
      <c r="C1114" s="48" t="s">
        <v>17</v>
      </c>
      <c r="D1114" s="48" t="s">
        <v>18</v>
      </c>
      <c r="E1114" s="49"/>
      <c r="F1114" s="50"/>
      <c r="G1114" s="51"/>
    </row>
    <row r="1115" spans="1:7" ht="20.399999999999999">
      <c r="A1115" s="52" t="s">
        <v>200</v>
      </c>
      <c r="B1115" s="53" t="s">
        <v>201</v>
      </c>
      <c r="C1115" s="54" t="s">
        <v>17</v>
      </c>
      <c r="D1115" s="54" t="s">
        <v>189</v>
      </c>
      <c r="E1115" s="49">
        <v>0.13150000000000001</v>
      </c>
      <c r="F1115" s="50">
        <v>10.220000000000001</v>
      </c>
      <c r="G1115" s="51">
        <f t="shared" ref="G1115:G1116" si="68">TRUNC(F1115*E1115,2)</f>
        <v>1.34</v>
      </c>
    </row>
    <row r="1116" spans="1:7" ht="20.399999999999999">
      <c r="A1116" s="52" t="s">
        <v>202</v>
      </c>
      <c r="B1116" s="53" t="s">
        <v>203</v>
      </c>
      <c r="C1116" s="54" t="s">
        <v>17</v>
      </c>
      <c r="D1116" s="54" t="s">
        <v>189</v>
      </c>
      <c r="E1116" s="49">
        <v>0.19157550000000001</v>
      </c>
      <c r="F1116" s="50">
        <v>10.24</v>
      </c>
      <c r="G1116" s="51">
        <f t="shared" si="68"/>
        <v>1.96</v>
      </c>
    </row>
    <row r="1117" spans="1:7">
      <c r="A1117" s="123" t="s">
        <v>190</v>
      </c>
      <c r="B1117" s="124"/>
      <c r="C1117" s="124"/>
      <c r="D1117" s="124"/>
      <c r="E1117" s="124"/>
      <c r="F1117" s="124"/>
      <c r="G1117" s="55">
        <v>2</v>
      </c>
    </row>
    <row r="1118" spans="1:7">
      <c r="A1118" s="123" t="s">
        <v>191</v>
      </c>
      <c r="B1118" s="124"/>
      <c r="C1118" s="124"/>
      <c r="D1118" s="124"/>
      <c r="E1118" s="124"/>
      <c r="F1118" s="124"/>
      <c r="G1118" s="55">
        <v>1.3</v>
      </c>
    </row>
    <row r="1119" spans="1:7">
      <c r="A1119" s="123" t="s">
        <v>192</v>
      </c>
      <c r="B1119" s="124"/>
      <c r="C1119" s="124"/>
      <c r="D1119" s="124"/>
      <c r="E1119" s="124"/>
      <c r="F1119" s="124"/>
      <c r="G1119" s="56">
        <f>SUM(G1117:G1118)</f>
        <v>3.3</v>
      </c>
    </row>
    <row r="1120" spans="1:7">
      <c r="A1120" s="123" t="s">
        <v>193</v>
      </c>
      <c r="B1120" s="124"/>
      <c r="C1120" s="124"/>
      <c r="D1120" s="124"/>
      <c r="E1120" s="124"/>
      <c r="F1120" s="124"/>
      <c r="G1120" s="55">
        <f>G1117*116.78%</f>
        <v>2.3355999999999999</v>
      </c>
    </row>
    <row r="1121" spans="1:7">
      <c r="A1121" s="123" t="s">
        <v>194</v>
      </c>
      <c r="B1121" s="124"/>
      <c r="C1121" s="124"/>
      <c r="D1121" s="124"/>
      <c r="E1121" s="124"/>
      <c r="F1121" s="124"/>
      <c r="G1121" s="55">
        <f>(G1120+G1119)*22.23%</f>
        <v>1.25279388</v>
      </c>
    </row>
    <row r="1122" spans="1:7">
      <c r="A1122" s="123" t="s">
        <v>195</v>
      </c>
      <c r="B1122" s="124"/>
      <c r="C1122" s="124"/>
      <c r="D1122" s="124"/>
      <c r="E1122" s="124"/>
      <c r="F1122" s="124"/>
      <c r="G1122" s="55">
        <v>0</v>
      </c>
    </row>
    <row r="1123" spans="1:7">
      <c r="A1123" s="123" t="s">
        <v>196</v>
      </c>
      <c r="B1123" s="124"/>
      <c r="C1123" s="124"/>
      <c r="D1123" s="124"/>
      <c r="E1123" s="124"/>
      <c r="F1123" s="124"/>
      <c r="G1123" s="55">
        <f>SUM(G1120:G1122)</f>
        <v>3.5883938799999999</v>
      </c>
    </row>
    <row r="1124" spans="1:7">
      <c r="A1124" s="123" t="s">
        <v>197</v>
      </c>
      <c r="B1124" s="124"/>
      <c r="C1124" s="124"/>
      <c r="D1124" s="124"/>
      <c r="E1124" s="124"/>
      <c r="F1124" s="124"/>
      <c r="G1124" s="56">
        <f>TRUNC(G1119+G1123,2)</f>
        <v>6.88</v>
      </c>
    </row>
    <row r="1125" spans="1:7">
      <c r="A1125" s="123" t="s">
        <v>198</v>
      </c>
      <c r="B1125" s="124"/>
      <c r="C1125" s="124"/>
      <c r="D1125" s="124"/>
      <c r="E1125" s="124"/>
      <c r="F1125" s="124"/>
      <c r="G1125" s="55">
        <v>4.83</v>
      </c>
    </row>
    <row r="1126" spans="1:7">
      <c r="A1126" s="123" t="s">
        <v>199</v>
      </c>
      <c r="B1126" s="124"/>
      <c r="C1126" s="124"/>
      <c r="D1126" s="124"/>
      <c r="E1126" s="124"/>
      <c r="F1126" s="124"/>
      <c r="G1126" s="56">
        <f>TRUNC(G1124*G1125,2)</f>
        <v>33.229999999999997</v>
      </c>
    </row>
    <row r="1127" spans="1:7">
      <c r="A1127" s="125"/>
      <c r="B1127" s="126"/>
      <c r="C1127" s="126"/>
      <c r="D1127" s="126"/>
      <c r="E1127" s="126"/>
      <c r="F1127" s="126"/>
      <c r="G1127" s="127"/>
    </row>
    <row r="1128" spans="1:7" ht="30.6">
      <c r="A1128" s="46" t="s">
        <v>28</v>
      </c>
      <c r="B1128" s="47" t="s">
        <v>29</v>
      </c>
      <c r="C1128" s="48" t="s">
        <v>17</v>
      </c>
      <c r="D1128" s="48" t="s">
        <v>18</v>
      </c>
      <c r="E1128" s="49"/>
      <c r="F1128" s="50"/>
      <c r="G1128" s="51"/>
    </row>
    <row r="1129" spans="1:7" ht="30.6">
      <c r="A1129" s="52">
        <v>42013</v>
      </c>
      <c r="B1129" s="53" t="s">
        <v>206</v>
      </c>
      <c r="C1129" s="54" t="s">
        <v>45</v>
      </c>
      <c r="D1129" s="54" t="s">
        <v>207</v>
      </c>
      <c r="E1129" s="49">
        <v>9.8400000000000001E-2</v>
      </c>
      <c r="F1129" s="50">
        <v>5.4</v>
      </c>
      <c r="G1129" s="51">
        <f t="shared" ref="G1129:G1131" si="69">TRUNC(F1129*E1129,2)</f>
        <v>0.53</v>
      </c>
    </row>
    <row r="1130" spans="1:7" ht="20.399999999999999">
      <c r="A1130" s="52" t="s">
        <v>200</v>
      </c>
      <c r="B1130" s="53" t="s">
        <v>201</v>
      </c>
      <c r="C1130" s="54" t="s">
        <v>17</v>
      </c>
      <c r="D1130" s="54" t="s">
        <v>189</v>
      </c>
      <c r="E1130" s="49">
        <v>0.26</v>
      </c>
      <c r="F1130" s="50">
        <v>10.220000000000001</v>
      </c>
      <c r="G1130" s="51">
        <f t="shared" si="69"/>
        <v>2.65</v>
      </c>
    </row>
    <row r="1131" spans="1:7" ht="20.399999999999999">
      <c r="A1131" s="52" t="s">
        <v>202</v>
      </c>
      <c r="B1131" s="53" t="s">
        <v>203</v>
      </c>
      <c r="C1131" s="54" t="s">
        <v>17</v>
      </c>
      <c r="D1131" s="54" t="s">
        <v>189</v>
      </c>
      <c r="E1131" s="49">
        <v>0.66221099999999999</v>
      </c>
      <c r="F1131" s="50">
        <v>10.24</v>
      </c>
      <c r="G1131" s="51">
        <f t="shared" si="69"/>
        <v>6.78</v>
      </c>
    </row>
    <row r="1132" spans="1:7">
      <c r="A1132" s="123" t="s">
        <v>190</v>
      </c>
      <c r="B1132" s="124"/>
      <c r="C1132" s="124"/>
      <c r="D1132" s="124"/>
      <c r="E1132" s="124"/>
      <c r="F1132" s="124"/>
      <c r="G1132" s="55">
        <v>5.53</v>
      </c>
    </row>
    <row r="1133" spans="1:7">
      <c r="A1133" s="123" t="s">
        <v>191</v>
      </c>
      <c r="B1133" s="124"/>
      <c r="C1133" s="124"/>
      <c r="D1133" s="124"/>
      <c r="E1133" s="124"/>
      <c r="F1133" s="124"/>
      <c r="G1133" s="55">
        <v>4.43</v>
      </c>
    </row>
    <row r="1134" spans="1:7">
      <c r="A1134" s="123" t="s">
        <v>192</v>
      </c>
      <c r="B1134" s="124"/>
      <c r="C1134" s="124"/>
      <c r="D1134" s="124"/>
      <c r="E1134" s="124"/>
      <c r="F1134" s="124"/>
      <c r="G1134" s="56">
        <f>SUM(G1132:G1133)</f>
        <v>9.9600000000000009</v>
      </c>
    </row>
    <row r="1135" spans="1:7">
      <c r="A1135" s="123" t="s">
        <v>193</v>
      </c>
      <c r="B1135" s="124"/>
      <c r="C1135" s="124"/>
      <c r="D1135" s="124"/>
      <c r="E1135" s="124"/>
      <c r="F1135" s="124"/>
      <c r="G1135" s="55">
        <f>G1132*116.78%</f>
        <v>6.4579339999999998</v>
      </c>
    </row>
    <row r="1136" spans="1:7">
      <c r="A1136" s="123" t="s">
        <v>194</v>
      </c>
      <c r="B1136" s="124"/>
      <c r="C1136" s="124"/>
      <c r="D1136" s="124"/>
      <c r="E1136" s="124"/>
      <c r="F1136" s="124"/>
      <c r="G1136" s="55">
        <f>(G1135+G1134)*22.23%</f>
        <v>3.6497067282000004</v>
      </c>
    </row>
    <row r="1137" spans="1:7">
      <c r="A1137" s="123" t="s">
        <v>195</v>
      </c>
      <c r="B1137" s="124"/>
      <c r="C1137" s="124"/>
      <c r="D1137" s="124"/>
      <c r="E1137" s="124"/>
      <c r="F1137" s="124"/>
      <c r="G1137" s="55">
        <v>0</v>
      </c>
    </row>
    <row r="1138" spans="1:7">
      <c r="A1138" s="123" t="s">
        <v>196</v>
      </c>
      <c r="B1138" s="124"/>
      <c r="C1138" s="124"/>
      <c r="D1138" s="124"/>
      <c r="E1138" s="124"/>
      <c r="F1138" s="124"/>
      <c r="G1138" s="55">
        <f>SUM(G1135:G1137)</f>
        <v>10.1076407282</v>
      </c>
    </row>
    <row r="1139" spans="1:7">
      <c r="A1139" s="123" t="s">
        <v>197</v>
      </c>
      <c r="B1139" s="124"/>
      <c r="C1139" s="124"/>
      <c r="D1139" s="124"/>
      <c r="E1139" s="124"/>
      <c r="F1139" s="124"/>
      <c r="G1139" s="56">
        <f>TRUNC(G1134+G1138,2)</f>
        <v>20.059999999999999</v>
      </c>
    </row>
    <row r="1140" spans="1:7">
      <c r="A1140" s="123" t="s">
        <v>198</v>
      </c>
      <c r="B1140" s="124"/>
      <c r="C1140" s="124"/>
      <c r="D1140" s="124"/>
      <c r="E1140" s="124"/>
      <c r="F1140" s="124"/>
      <c r="G1140" s="55">
        <v>8.74</v>
      </c>
    </row>
    <row r="1141" spans="1:7">
      <c r="A1141" s="123" t="s">
        <v>199</v>
      </c>
      <c r="B1141" s="124"/>
      <c r="C1141" s="124"/>
      <c r="D1141" s="124"/>
      <c r="E1141" s="124"/>
      <c r="F1141" s="124"/>
      <c r="G1141" s="56">
        <f>TRUNC(G1139*G1140,2)</f>
        <v>175.32</v>
      </c>
    </row>
    <row r="1142" spans="1:7">
      <c r="A1142" s="125"/>
      <c r="B1142" s="126"/>
      <c r="C1142" s="126"/>
      <c r="D1142" s="126"/>
      <c r="E1142" s="126"/>
      <c r="F1142" s="126"/>
      <c r="G1142" s="127"/>
    </row>
    <row r="1143" spans="1:7" ht="30.6">
      <c r="A1143" s="46" t="s">
        <v>30</v>
      </c>
      <c r="B1143" s="47" t="s">
        <v>31</v>
      </c>
      <c r="C1143" s="48" t="s">
        <v>17</v>
      </c>
      <c r="D1143" s="48" t="s">
        <v>32</v>
      </c>
      <c r="E1143" s="49"/>
      <c r="F1143" s="50"/>
      <c r="G1143" s="51"/>
    </row>
    <row r="1144" spans="1:7" ht="20.399999999999999">
      <c r="A1144" s="52" t="s">
        <v>208</v>
      </c>
      <c r="B1144" s="53" t="s">
        <v>209</v>
      </c>
      <c r="C1144" s="54" t="s">
        <v>17</v>
      </c>
      <c r="D1144" s="54" t="s">
        <v>189</v>
      </c>
      <c r="E1144" s="49">
        <v>0.128</v>
      </c>
      <c r="F1144" s="50">
        <v>12.23</v>
      </c>
      <c r="G1144" s="51">
        <f t="shared" ref="G1144:G1145" si="70">TRUNC(F1144*E1144,2)</f>
        <v>1.56</v>
      </c>
    </row>
    <row r="1145" spans="1:7" ht="20.399999999999999">
      <c r="A1145" s="52" t="s">
        <v>202</v>
      </c>
      <c r="B1145" s="53" t="s">
        <v>203</v>
      </c>
      <c r="C1145" s="54" t="s">
        <v>17</v>
      </c>
      <c r="D1145" s="54" t="s">
        <v>189</v>
      </c>
      <c r="E1145" s="49">
        <v>0.16483999999999999</v>
      </c>
      <c r="F1145" s="50">
        <v>10.24</v>
      </c>
      <c r="G1145" s="51">
        <f t="shared" si="70"/>
        <v>1.68</v>
      </c>
    </row>
    <row r="1146" spans="1:7">
      <c r="A1146" s="123" t="s">
        <v>190</v>
      </c>
      <c r="B1146" s="124"/>
      <c r="C1146" s="124"/>
      <c r="D1146" s="124"/>
      <c r="E1146" s="124"/>
      <c r="F1146" s="124"/>
      <c r="G1146" s="55">
        <v>1.9</v>
      </c>
    </row>
    <row r="1147" spans="1:7">
      <c r="A1147" s="123" t="s">
        <v>191</v>
      </c>
      <c r="B1147" s="124"/>
      <c r="C1147" s="124"/>
      <c r="D1147" s="124"/>
      <c r="E1147" s="124"/>
      <c r="F1147" s="124"/>
      <c r="G1147" s="55">
        <v>1.34</v>
      </c>
    </row>
    <row r="1148" spans="1:7">
      <c r="A1148" s="123" t="s">
        <v>192</v>
      </c>
      <c r="B1148" s="124"/>
      <c r="C1148" s="124"/>
      <c r="D1148" s="124"/>
      <c r="E1148" s="124"/>
      <c r="F1148" s="124"/>
      <c r="G1148" s="56">
        <f>SUM(G1146:G1147)</f>
        <v>3.24</v>
      </c>
    </row>
    <row r="1149" spans="1:7">
      <c r="A1149" s="123" t="s">
        <v>193</v>
      </c>
      <c r="B1149" s="124"/>
      <c r="C1149" s="124"/>
      <c r="D1149" s="124"/>
      <c r="E1149" s="124"/>
      <c r="F1149" s="124"/>
      <c r="G1149" s="55">
        <f>G1146*116.78%</f>
        <v>2.21882</v>
      </c>
    </row>
    <row r="1150" spans="1:7">
      <c r="A1150" s="123" t="s">
        <v>194</v>
      </c>
      <c r="B1150" s="124"/>
      <c r="C1150" s="124"/>
      <c r="D1150" s="124"/>
      <c r="E1150" s="124"/>
      <c r="F1150" s="124"/>
      <c r="G1150" s="55">
        <f>(G1149+G1148)*22.23%</f>
        <v>1.2134956860000001</v>
      </c>
    </row>
    <row r="1151" spans="1:7">
      <c r="A1151" s="123" t="s">
        <v>195</v>
      </c>
      <c r="B1151" s="124"/>
      <c r="C1151" s="124"/>
      <c r="D1151" s="124"/>
      <c r="E1151" s="124"/>
      <c r="F1151" s="124"/>
      <c r="G1151" s="55">
        <v>0</v>
      </c>
    </row>
    <row r="1152" spans="1:7">
      <c r="A1152" s="123" t="s">
        <v>196</v>
      </c>
      <c r="B1152" s="124"/>
      <c r="C1152" s="124"/>
      <c r="D1152" s="124"/>
      <c r="E1152" s="124"/>
      <c r="F1152" s="124"/>
      <c r="G1152" s="55">
        <f>SUM(G1149:G1151)</f>
        <v>3.4323156859999999</v>
      </c>
    </row>
    <row r="1153" spans="1:7">
      <c r="A1153" s="123" t="s">
        <v>197</v>
      </c>
      <c r="B1153" s="124"/>
      <c r="C1153" s="124"/>
      <c r="D1153" s="124"/>
      <c r="E1153" s="124"/>
      <c r="F1153" s="124"/>
      <c r="G1153" s="56">
        <f>TRUNC(G1148+G1152,2)</f>
        <v>6.67</v>
      </c>
    </row>
    <row r="1154" spans="1:7">
      <c r="A1154" s="123" t="s">
        <v>198</v>
      </c>
      <c r="B1154" s="124"/>
      <c r="C1154" s="124"/>
      <c r="D1154" s="124"/>
      <c r="E1154" s="124"/>
      <c r="F1154" s="124"/>
      <c r="G1154" s="55">
        <v>22</v>
      </c>
    </row>
    <row r="1155" spans="1:7">
      <c r="A1155" s="123" t="s">
        <v>199</v>
      </c>
      <c r="B1155" s="124"/>
      <c r="C1155" s="124"/>
      <c r="D1155" s="124"/>
      <c r="E1155" s="124"/>
      <c r="F1155" s="124"/>
      <c r="G1155" s="56">
        <f>TRUNC(G1153*G1154,2)</f>
        <v>146.74</v>
      </c>
    </row>
    <row r="1156" spans="1:7">
      <c r="A1156" s="125"/>
      <c r="B1156" s="126"/>
      <c r="C1156" s="126"/>
      <c r="D1156" s="126"/>
      <c r="E1156" s="126"/>
      <c r="F1156" s="126"/>
      <c r="G1156" s="127"/>
    </row>
    <row r="1157" spans="1:7">
      <c r="A1157" s="46">
        <v>2</v>
      </c>
      <c r="B1157" s="117" t="s">
        <v>33</v>
      </c>
      <c r="C1157" s="117"/>
      <c r="D1157" s="117"/>
      <c r="E1157" s="117"/>
      <c r="F1157" s="117"/>
      <c r="G1157" s="118"/>
    </row>
    <row r="1158" spans="1:7" ht="51">
      <c r="A1158" s="46" t="s">
        <v>34</v>
      </c>
      <c r="B1158" s="47" t="s">
        <v>35</v>
      </c>
      <c r="C1158" s="48" t="s">
        <v>17</v>
      </c>
      <c r="D1158" s="48" t="s">
        <v>18</v>
      </c>
      <c r="E1158" s="49"/>
      <c r="F1158" s="50"/>
      <c r="G1158" s="51"/>
    </row>
    <row r="1159" spans="1:7" ht="20.399999999999999">
      <c r="A1159" s="52">
        <v>1379</v>
      </c>
      <c r="B1159" s="53" t="s">
        <v>210</v>
      </c>
      <c r="C1159" s="54" t="s">
        <v>45</v>
      </c>
      <c r="D1159" s="54" t="s">
        <v>207</v>
      </c>
      <c r="E1159" s="49">
        <v>8</v>
      </c>
      <c r="F1159" s="50">
        <v>0.3</v>
      </c>
      <c r="G1159" s="51">
        <f t="shared" ref="G1159:G1165" si="71">TRUNC(F1159*E1159,2)</f>
        <v>2.4</v>
      </c>
    </row>
    <row r="1160" spans="1:7" ht="30.6">
      <c r="A1160" s="52">
        <v>3671</v>
      </c>
      <c r="B1160" s="53" t="s">
        <v>211</v>
      </c>
      <c r="C1160" s="54" t="s">
        <v>45</v>
      </c>
      <c r="D1160" s="54" t="s">
        <v>82</v>
      </c>
      <c r="E1160" s="49">
        <v>2</v>
      </c>
      <c r="F1160" s="50">
        <v>0.73</v>
      </c>
      <c r="G1160" s="51">
        <f t="shared" si="71"/>
        <v>1.46</v>
      </c>
    </row>
    <row r="1161" spans="1:7" ht="40.799999999999997">
      <c r="A1161" s="52">
        <v>4824</v>
      </c>
      <c r="B1161" s="53" t="s">
        <v>212</v>
      </c>
      <c r="C1161" s="54" t="s">
        <v>45</v>
      </c>
      <c r="D1161" s="54" t="s">
        <v>207</v>
      </c>
      <c r="E1161" s="49">
        <v>14</v>
      </c>
      <c r="F1161" s="50">
        <v>0.38</v>
      </c>
      <c r="G1161" s="51">
        <f t="shared" si="71"/>
        <v>5.32</v>
      </c>
    </row>
    <row r="1162" spans="1:7" ht="20.399999999999999">
      <c r="A1162" s="52">
        <v>7353</v>
      </c>
      <c r="B1162" s="53" t="s">
        <v>213</v>
      </c>
      <c r="C1162" s="54" t="s">
        <v>45</v>
      </c>
      <c r="D1162" s="54" t="s">
        <v>214</v>
      </c>
      <c r="E1162" s="49">
        <v>0.21176</v>
      </c>
      <c r="F1162" s="50">
        <v>14.61</v>
      </c>
      <c r="G1162" s="51">
        <f t="shared" si="71"/>
        <v>3.09</v>
      </c>
    </row>
    <row r="1163" spans="1:7" ht="20.399999999999999">
      <c r="A1163" s="52" t="s">
        <v>200</v>
      </c>
      <c r="B1163" s="53" t="s">
        <v>201</v>
      </c>
      <c r="C1163" s="54" t="s">
        <v>17</v>
      </c>
      <c r="D1163" s="54" t="s">
        <v>189</v>
      </c>
      <c r="E1163" s="49">
        <v>0.51571856000000005</v>
      </c>
      <c r="F1163" s="50">
        <v>10.220000000000001</v>
      </c>
      <c r="G1163" s="51">
        <f t="shared" si="71"/>
        <v>5.27</v>
      </c>
    </row>
    <row r="1164" spans="1:7" ht="20.399999999999999">
      <c r="A1164" s="52" t="s">
        <v>202</v>
      </c>
      <c r="B1164" s="53" t="s">
        <v>203</v>
      </c>
      <c r="C1164" s="54" t="s">
        <v>17</v>
      </c>
      <c r="D1164" s="54" t="s">
        <v>189</v>
      </c>
      <c r="E1164" s="49">
        <v>2.5</v>
      </c>
      <c r="F1164" s="50">
        <v>10.24</v>
      </c>
      <c r="G1164" s="51">
        <f t="shared" si="71"/>
        <v>25.6</v>
      </c>
    </row>
    <row r="1165" spans="1:7" ht="40.799999999999997">
      <c r="A1165" s="52" t="s">
        <v>215</v>
      </c>
      <c r="B1165" s="53" t="s">
        <v>216</v>
      </c>
      <c r="C1165" s="54" t="s">
        <v>17</v>
      </c>
      <c r="D1165" s="54" t="s">
        <v>217</v>
      </c>
      <c r="E1165" s="49">
        <v>1.5</v>
      </c>
      <c r="F1165" s="50">
        <v>1.59</v>
      </c>
      <c r="G1165" s="51">
        <f t="shared" si="71"/>
        <v>2.38</v>
      </c>
    </row>
    <row r="1166" spans="1:7">
      <c r="A1166" s="123" t="s">
        <v>190</v>
      </c>
      <c r="B1166" s="124"/>
      <c r="C1166" s="124"/>
      <c r="D1166" s="124"/>
      <c r="E1166" s="124"/>
      <c r="F1166" s="124"/>
      <c r="G1166" s="55">
        <v>17.66</v>
      </c>
    </row>
    <row r="1167" spans="1:7">
      <c r="A1167" s="123" t="s">
        <v>191</v>
      </c>
      <c r="B1167" s="124"/>
      <c r="C1167" s="124"/>
      <c r="D1167" s="124"/>
      <c r="E1167" s="124"/>
      <c r="F1167" s="124"/>
      <c r="G1167" s="55">
        <v>27.860000000000003</v>
      </c>
    </row>
    <row r="1168" spans="1:7">
      <c r="A1168" s="123" t="s">
        <v>192</v>
      </c>
      <c r="B1168" s="124"/>
      <c r="C1168" s="124"/>
      <c r="D1168" s="124"/>
      <c r="E1168" s="124"/>
      <c r="F1168" s="124"/>
      <c r="G1168" s="56">
        <f>SUM(G1166:G1167)</f>
        <v>45.52</v>
      </c>
    </row>
    <row r="1169" spans="1:7">
      <c r="A1169" s="123" t="s">
        <v>193</v>
      </c>
      <c r="B1169" s="124"/>
      <c r="C1169" s="124"/>
      <c r="D1169" s="124"/>
      <c r="E1169" s="124"/>
      <c r="F1169" s="124"/>
      <c r="G1169" s="55">
        <f>G1166*116.78%</f>
        <v>20.623348</v>
      </c>
    </row>
    <row r="1170" spans="1:7">
      <c r="A1170" s="123" t="s">
        <v>194</v>
      </c>
      <c r="B1170" s="124"/>
      <c r="C1170" s="124"/>
      <c r="D1170" s="124"/>
      <c r="E1170" s="124"/>
      <c r="F1170" s="124"/>
      <c r="G1170" s="55">
        <f>(G1169+G1168)*22.23%</f>
        <v>14.7036662604</v>
      </c>
    </row>
    <row r="1171" spans="1:7">
      <c r="A1171" s="123" t="s">
        <v>195</v>
      </c>
      <c r="B1171" s="124"/>
      <c r="C1171" s="124"/>
      <c r="D1171" s="124"/>
      <c r="E1171" s="124"/>
      <c r="F1171" s="124"/>
      <c r="G1171" s="55">
        <v>0</v>
      </c>
    </row>
    <row r="1172" spans="1:7">
      <c r="A1172" s="123" t="s">
        <v>196</v>
      </c>
      <c r="B1172" s="124"/>
      <c r="C1172" s="124"/>
      <c r="D1172" s="124"/>
      <c r="E1172" s="124"/>
      <c r="F1172" s="124"/>
      <c r="G1172" s="55">
        <f>SUM(G1169:G1171)</f>
        <v>35.327014260399999</v>
      </c>
    </row>
    <row r="1173" spans="1:7">
      <c r="A1173" s="123" t="s">
        <v>197</v>
      </c>
      <c r="B1173" s="124"/>
      <c r="C1173" s="124"/>
      <c r="D1173" s="124"/>
      <c r="E1173" s="124"/>
      <c r="F1173" s="124"/>
      <c r="G1173" s="56">
        <f>TRUNC(G1168+G1172,2)</f>
        <v>80.84</v>
      </c>
    </row>
    <row r="1174" spans="1:7">
      <c r="A1174" s="123" t="s">
        <v>198</v>
      </c>
      <c r="B1174" s="124"/>
      <c r="C1174" s="124"/>
      <c r="D1174" s="124"/>
      <c r="E1174" s="124"/>
      <c r="F1174" s="124"/>
      <c r="G1174" s="55">
        <v>35.82</v>
      </c>
    </row>
    <row r="1175" spans="1:7">
      <c r="A1175" s="123" t="s">
        <v>199</v>
      </c>
      <c r="B1175" s="124"/>
      <c r="C1175" s="124"/>
      <c r="D1175" s="124"/>
      <c r="E1175" s="124"/>
      <c r="F1175" s="124"/>
      <c r="G1175" s="56">
        <f>TRUNC(G1173*G1174,2)</f>
        <v>2895.68</v>
      </c>
    </row>
    <row r="1176" spans="1:7">
      <c r="A1176" s="125"/>
      <c r="B1176" s="126"/>
      <c r="C1176" s="126"/>
      <c r="D1176" s="126"/>
      <c r="E1176" s="126"/>
      <c r="F1176" s="126"/>
      <c r="G1176" s="127"/>
    </row>
    <row r="1177" spans="1:7">
      <c r="A1177" s="46">
        <v>3</v>
      </c>
      <c r="B1177" s="117" t="s">
        <v>36</v>
      </c>
      <c r="C1177" s="117"/>
      <c r="D1177" s="117"/>
      <c r="E1177" s="117"/>
      <c r="F1177" s="117"/>
      <c r="G1177" s="118"/>
    </row>
    <row r="1178" spans="1:7" ht="102">
      <c r="A1178" s="46" t="s">
        <v>37</v>
      </c>
      <c r="B1178" s="47" t="s">
        <v>38</v>
      </c>
      <c r="C1178" s="48" t="s">
        <v>17</v>
      </c>
      <c r="D1178" s="48" t="s">
        <v>32</v>
      </c>
      <c r="E1178" s="49"/>
      <c r="F1178" s="50"/>
      <c r="G1178" s="51"/>
    </row>
    <row r="1179" spans="1:7" ht="40.799999999999997">
      <c r="A1179" s="52" t="s">
        <v>218</v>
      </c>
      <c r="B1179" s="53" t="s">
        <v>219</v>
      </c>
      <c r="C1179" s="54" t="s">
        <v>17</v>
      </c>
      <c r="D1179" s="54" t="s">
        <v>32</v>
      </c>
      <c r="E1179" s="49">
        <v>1</v>
      </c>
      <c r="F1179" s="50">
        <v>111.98</v>
      </c>
      <c r="G1179" s="51">
        <f t="shared" ref="G1179:G1183" si="72">TRUNC(F1179*E1179,2)</f>
        <v>111.98</v>
      </c>
    </row>
    <row r="1180" spans="1:7" ht="40.799999999999997">
      <c r="A1180" s="52" t="s">
        <v>220</v>
      </c>
      <c r="B1180" s="53" t="s">
        <v>221</v>
      </c>
      <c r="C1180" s="54" t="s">
        <v>17</v>
      </c>
      <c r="D1180" s="54" t="s">
        <v>32</v>
      </c>
      <c r="E1180" s="49">
        <v>1</v>
      </c>
      <c r="F1180" s="50">
        <v>37.81</v>
      </c>
      <c r="G1180" s="51">
        <f t="shared" si="72"/>
        <v>37.81</v>
      </c>
    </row>
    <row r="1181" spans="1:7" ht="51">
      <c r="A1181" s="52" t="s">
        <v>222</v>
      </c>
      <c r="B1181" s="53" t="s">
        <v>223</v>
      </c>
      <c r="C1181" s="54" t="s">
        <v>17</v>
      </c>
      <c r="D1181" s="54" t="s">
        <v>32</v>
      </c>
      <c r="E1181" s="49">
        <v>1</v>
      </c>
      <c r="F1181" s="50">
        <v>251.85</v>
      </c>
      <c r="G1181" s="51">
        <f t="shared" si="72"/>
        <v>251.85</v>
      </c>
    </row>
    <row r="1182" spans="1:7" ht="51">
      <c r="A1182" s="52" t="s">
        <v>224</v>
      </c>
      <c r="B1182" s="53" t="s">
        <v>225</v>
      </c>
      <c r="C1182" s="54" t="s">
        <v>17</v>
      </c>
      <c r="D1182" s="54" t="s">
        <v>32</v>
      </c>
      <c r="E1182" s="49">
        <v>2</v>
      </c>
      <c r="F1182" s="50">
        <v>15.41</v>
      </c>
      <c r="G1182" s="51">
        <f t="shared" si="72"/>
        <v>30.82</v>
      </c>
    </row>
    <row r="1183" spans="1:7" ht="51">
      <c r="A1183" s="52" t="s">
        <v>226</v>
      </c>
      <c r="B1183" s="53" t="s">
        <v>227</v>
      </c>
      <c r="C1183" s="54" t="s">
        <v>17</v>
      </c>
      <c r="D1183" s="54" t="s">
        <v>32</v>
      </c>
      <c r="E1183" s="49">
        <v>1</v>
      </c>
      <c r="F1183" s="50">
        <v>66.48</v>
      </c>
      <c r="G1183" s="51">
        <f t="shared" si="72"/>
        <v>66.48</v>
      </c>
    </row>
    <row r="1184" spans="1:7">
      <c r="A1184" s="123" t="s">
        <v>190</v>
      </c>
      <c r="B1184" s="124"/>
      <c r="C1184" s="124"/>
      <c r="D1184" s="124"/>
      <c r="E1184" s="124"/>
      <c r="F1184" s="124"/>
      <c r="G1184" s="55">
        <v>73.87</v>
      </c>
    </row>
    <row r="1185" spans="1:7">
      <c r="A1185" s="123" t="s">
        <v>191</v>
      </c>
      <c r="B1185" s="124"/>
      <c r="C1185" s="124"/>
      <c r="D1185" s="124"/>
      <c r="E1185" s="124"/>
      <c r="F1185" s="124"/>
      <c r="G1185" s="55">
        <v>425.07</v>
      </c>
    </row>
    <row r="1186" spans="1:7">
      <c r="A1186" s="123" t="s">
        <v>192</v>
      </c>
      <c r="B1186" s="124"/>
      <c r="C1186" s="124"/>
      <c r="D1186" s="124"/>
      <c r="E1186" s="124"/>
      <c r="F1186" s="124"/>
      <c r="G1186" s="56">
        <f>SUM(G1184:G1185)</f>
        <v>498.94</v>
      </c>
    </row>
    <row r="1187" spans="1:7">
      <c r="A1187" s="123" t="s">
        <v>193</v>
      </c>
      <c r="B1187" s="124"/>
      <c r="C1187" s="124"/>
      <c r="D1187" s="124"/>
      <c r="E1187" s="124"/>
      <c r="F1187" s="124"/>
      <c r="G1187" s="55">
        <f>G1184*116.78%</f>
        <v>86.265386000000007</v>
      </c>
    </row>
    <row r="1188" spans="1:7">
      <c r="A1188" s="123" t="s">
        <v>194</v>
      </c>
      <c r="B1188" s="124"/>
      <c r="C1188" s="124"/>
      <c r="D1188" s="124"/>
      <c r="E1188" s="124"/>
      <c r="F1188" s="124"/>
      <c r="G1188" s="55">
        <f>(G1187+G1186)*22.23%</f>
        <v>130.09115730779999</v>
      </c>
    </row>
    <row r="1189" spans="1:7">
      <c r="A1189" s="123" t="s">
        <v>195</v>
      </c>
      <c r="B1189" s="124"/>
      <c r="C1189" s="124"/>
      <c r="D1189" s="124"/>
      <c r="E1189" s="124"/>
      <c r="F1189" s="124"/>
      <c r="G1189" s="55">
        <v>0</v>
      </c>
    </row>
    <row r="1190" spans="1:7">
      <c r="A1190" s="123" t="s">
        <v>196</v>
      </c>
      <c r="B1190" s="124"/>
      <c r="C1190" s="124"/>
      <c r="D1190" s="124"/>
      <c r="E1190" s="124"/>
      <c r="F1190" s="124"/>
      <c r="G1190" s="55">
        <f>SUM(G1187:G1189)</f>
        <v>216.3565433078</v>
      </c>
    </row>
    <row r="1191" spans="1:7">
      <c r="A1191" s="123" t="s">
        <v>197</v>
      </c>
      <c r="B1191" s="124"/>
      <c r="C1191" s="124"/>
      <c r="D1191" s="124"/>
      <c r="E1191" s="124"/>
      <c r="F1191" s="124"/>
      <c r="G1191" s="56">
        <f>TRUNC(G1186+G1190,2)</f>
        <v>715.29</v>
      </c>
    </row>
    <row r="1192" spans="1:7">
      <c r="A1192" s="123" t="s">
        <v>198</v>
      </c>
      <c r="B1192" s="124"/>
      <c r="C1192" s="124"/>
      <c r="D1192" s="124"/>
      <c r="E1192" s="124"/>
      <c r="F1192" s="124"/>
      <c r="G1192" s="55">
        <v>1</v>
      </c>
    </row>
    <row r="1193" spans="1:7">
      <c r="A1193" s="123" t="s">
        <v>199</v>
      </c>
      <c r="B1193" s="124"/>
      <c r="C1193" s="124"/>
      <c r="D1193" s="124"/>
      <c r="E1193" s="124"/>
      <c r="F1193" s="124"/>
      <c r="G1193" s="56">
        <f>TRUNC(G1191*G1192,2)</f>
        <v>715.29</v>
      </c>
    </row>
    <row r="1194" spans="1:7">
      <c r="A1194" s="125"/>
      <c r="B1194" s="126"/>
      <c r="C1194" s="126"/>
      <c r="D1194" s="126"/>
      <c r="E1194" s="126"/>
      <c r="F1194" s="126"/>
      <c r="G1194" s="127"/>
    </row>
    <row r="1195" spans="1:7" ht="51">
      <c r="A1195" s="46" t="s">
        <v>39</v>
      </c>
      <c r="B1195" s="47" t="s">
        <v>40</v>
      </c>
      <c r="C1195" s="48" t="s">
        <v>17</v>
      </c>
      <c r="D1195" s="48" t="s">
        <v>18</v>
      </c>
      <c r="E1195" s="49"/>
      <c r="F1195" s="50"/>
      <c r="G1195" s="51"/>
    </row>
    <row r="1196" spans="1:7" ht="30.6">
      <c r="A1196" s="52">
        <v>142</v>
      </c>
      <c r="B1196" s="53" t="s">
        <v>228</v>
      </c>
      <c r="C1196" s="54" t="s">
        <v>45</v>
      </c>
      <c r="D1196" s="54" t="s">
        <v>229</v>
      </c>
      <c r="E1196" s="49">
        <v>0.88290000000000002</v>
      </c>
      <c r="F1196" s="50">
        <v>25.81</v>
      </c>
      <c r="G1196" s="51">
        <f t="shared" ref="G1196:G1201" si="73">TRUNC(F1196*E1196,2)</f>
        <v>22.78</v>
      </c>
    </row>
    <row r="1197" spans="1:7" ht="51">
      <c r="A1197" s="52">
        <v>39025</v>
      </c>
      <c r="B1197" s="53" t="s">
        <v>230</v>
      </c>
      <c r="C1197" s="54" t="s">
        <v>45</v>
      </c>
      <c r="D1197" s="54" t="s">
        <v>32</v>
      </c>
      <c r="E1197" s="49">
        <v>0.54730000000000001</v>
      </c>
      <c r="F1197" s="50">
        <v>652.08000000000004</v>
      </c>
      <c r="G1197" s="51">
        <f t="shared" si="73"/>
        <v>356.88</v>
      </c>
    </row>
    <row r="1198" spans="1:7" ht="40.799999999999997">
      <c r="A1198" s="52">
        <v>40555</v>
      </c>
      <c r="B1198" s="53" t="s">
        <v>231</v>
      </c>
      <c r="C1198" s="54" t="s">
        <v>45</v>
      </c>
      <c r="D1198" s="54" t="s">
        <v>82</v>
      </c>
      <c r="E1198" s="49">
        <v>6.8503999999999996</v>
      </c>
      <c r="F1198" s="50">
        <v>16.54</v>
      </c>
      <c r="G1198" s="51">
        <f t="shared" si="73"/>
        <v>113.3</v>
      </c>
    </row>
    <row r="1199" spans="1:7" ht="40.799999999999997">
      <c r="A1199" s="52">
        <v>7568</v>
      </c>
      <c r="B1199" s="53" t="s">
        <v>232</v>
      </c>
      <c r="C1199" s="54" t="s">
        <v>45</v>
      </c>
      <c r="D1199" s="54" t="s">
        <v>32</v>
      </c>
      <c r="E1199" s="49">
        <v>4.8166000000000002</v>
      </c>
      <c r="F1199" s="50">
        <v>0.41</v>
      </c>
      <c r="G1199" s="51">
        <f t="shared" si="73"/>
        <v>1.97</v>
      </c>
    </row>
    <row r="1200" spans="1:7" ht="20.399999999999999">
      <c r="A1200" s="52" t="s">
        <v>200</v>
      </c>
      <c r="B1200" s="53" t="s">
        <v>201</v>
      </c>
      <c r="C1200" s="54" t="s">
        <v>17</v>
      </c>
      <c r="D1200" s="54" t="s">
        <v>189</v>
      </c>
      <c r="E1200" s="49">
        <v>0.28966999999999998</v>
      </c>
      <c r="F1200" s="50">
        <v>10.220000000000001</v>
      </c>
      <c r="G1200" s="51">
        <f t="shared" si="73"/>
        <v>2.96</v>
      </c>
    </row>
    <row r="1201" spans="1:7" ht="20.399999999999999">
      <c r="A1201" s="52" t="s">
        <v>202</v>
      </c>
      <c r="B1201" s="53" t="s">
        <v>203</v>
      </c>
      <c r="C1201" s="54" t="s">
        <v>17</v>
      </c>
      <c r="D1201" s="54" t="s">
        <v>189</v>
      </c>
      <c r="E1201" s="49">
        <v>0.191</v>
      </c>
      <c r="F1201" s="50">
        <v>10.24</v>
      </c>
      <c r="G1201" s="51">
        <f t="shared" si="73"/>
        <v>1.95</v>
      </c>
    </row>
    <row r="1202" spans="1:7">
      <c r="A1202" s="123" t="s">
        <v>190</v>
      </c>
      <c r="B1202" s="124"/>
      <c r="C1202" s="124"/>
      <c r="D1202" s="124"/>
      <c r="E1202" s="124"/>
      <c r="F1202" s="124"/>
      <c r="G1202" s="55">
        <v>3.07</v>
      </c>
    </row>
    <row r="1203" spans="1:7">
      <c r="A1203" s="123" t="s">
        <v>191</v>
      </c>
      <c r="B1203" s="124"/>
      <c r="C1203" s="124"/>
      <c r="D1203" s="124"/>
      <c r="E1203" s="124"/>
      <c r="F1203" s="124"/>
      <c r="G1203" s="55">
        <v>496.77000000000004</v>
      </c>
    </row>
    <row r="1204" spans="1:7">
      <c r="A1204" s="123" t="s">
        <v>192</v>
      </c>
      <c r="B1204" s="124"/>
      <c r="C1204" s="124"/>
      <c r="D1204" s="124"/>
      <c r="E1204" s="124"/>
      <c r="F1204" s="124"/>
      <c r="G1204" s="56">
        <f>SUM(G1202:G1203)</f>
        <v>499.84000000000003</v>
      </c>
    </row>
    <row r="1205" spans="1:7">
      <c r="A1205" s="123" t="s">
        <v>193</v>
      </c>
      <c r="B1205" s="124"/>
      <c r="C1205" s="124"/>
      <c r="D1205" s="124"/>
      <c r="E1205" s="124"/>
      <c r="F1205" s="124"/>
      <c r="G1205" s="55">
        <f>G1202*116.78%</f>
        <v>3.5851459999999995</v>
      </c>
    </row>
    <row r="1206" spans="1:7">
      <c r="A1206" s="123" t="s">
        <v>194</v>
      </c>
      <c r="B1206" s="124"/>
      <c r="C1206" s="124"/>
      <c r="D1206" s="124"/>
      <c r="E1206" s="124"/>
      <c r="F1206" s="124"/>
      <c r="G1206" s="55">
        <f>(G1205+G1204)*22.23%</f>
        <v>111.91140995580001</v>
      </c>
    </row>
    <row r="1207" spans="1:7">
      <c r="A1207" s="123" t="s">
        <v>195</v>
      </c>
      <c r="B1207" s="124"/>
      <c r="C1207" s="124"/>
      <c r="D1207" s="124"/>
      <c r="E1207" s="124"/>
      <c r="F1207" s="124"/>
      <c r="G1207" s="55">
        <v>0</v>
      </c>
    </row>
    <row r="1208" spans="1:7">
      <c r="A1208" s="123" t="s">
        <v>196</v>
      </c>
      <c r="B1208" s="124"/>
      <c r="C1208" s="124"/>
      <c r="D1208" s="124"/>
      <c r="E1208" s="124"/>
      <c r="F1208" s="124"/>
      <c r="G1208" s="55">
        <f>SUM(G1205:G1207)</f>
        <v>115.49655595580001</v>
      </c>
    </row>
    <row r="1209" spans="1:7">
      <c r="A1209" s="123" t="s">
        <v>197</v>
      </c>
      <c r="B1209" s="124"/>
      <c r="C1209" s="124"/>
      <c r="D1209" s="124"/>
      <c r="E1209" s="124"/>
      <c r="F1209" s="124"/>
      <c r="G1209" s="56">
        <f>TRUNC(G1204+G1208,2)</f>
        <v>615.33000000000004</v>
      </c>
    </row>
    <row r="1210" spans="1:7">
      <c r="A1210" s="123" t="s">
        <v>198</v>
      </c>
      <c r="B1210" s="124"/>
      <c r="C1210" s="124"/>
      <c r="D1210" s="124"/>
      <c r="E1210" s="124"/>
      <c r="F1210" s="124"/>
      <c r="G1210" s="55">
        <v>3.1</v>
      </c>
    </row>
    <row r="1211" spans="1:7">
      <c r="A1211" s="123" t="s">
        <v>199</v>
      </c>
      <c r="B1211" s="124"/>
      <c r="C1211" s="124"/>
      <c r="D1211" s="124"/>
      <c r="E1211" s="124"/>
      <c r="F1211" s="124"/>
      <c r="G1211" s="56">
        <f>TRUNC(G1209*G1210,2)</f>
        <v>1907.52</v>
      </c>
    </row>
    <row r="1212" spans="1:7">
      <c r="A1212" s="125"/>
      <c r="B1212" s="126"/>
      <c r="C1212" s="126"/>
      <c r="D1212" s="126"/>
      <c r="E1212" s="126"/>
      <c r="F1212" s="126"/>
      <c r="G1212" s="127"/>
    </row>
    <row r="1213" spans="1:7" ht="51">
      <c r="A1213" s="46" t="s">
        <v>41</v>
      </c>
      <c r="B1213" s="47" t="s">
        <v>42</v>
      </c>
      <c r="C1213" s="48" t="s">
        <v>17</v>
      </c>
      <c r="D1213" s="48" t="s">
        <v>18</v>
      </c>
      <c r="E1213" s="49"/>
      <c r="F1213" s="50"/>
      <c r="G1213" s="51"/>
    </row>
    <row r="1214" spans="1:7" ht="40.799999999999997">
      <c r="A1214" s="52">
        <v>11950</v>
      </c>
      <c r="B1214" s="53" t="s">
        <v>233</v>
      </c>
      <c r="C1214" s="54" t="s">
        <v>45</v>
      </c>
      <c r="D1214" s="54" t="s">
        <v>32</v>
      </c>
      <c r="E1214" s="49">
        <v>7.3</v>
      </c>
      <c r="F1214" s="50">
        <v>0.13</v>
      </c>
      <c r="G1214" s="51">
        <f>TRUNC(F1214*E1214,2)</f>
        <v>0.94</v>
      </c>
    </row>
    <row r="1215" spans="1:7" ht="30.6">
      <c r="A1215" s="52">
        <v>142</v>
      </c>
      <c r="B1215" s="53" t="s">
        <v>228</v>
      </c>
      <c r="C1215" s="54" t="s">
        <v>45</v>
      </c>
      <c r="D1215" s="54" t="s">
        <v>229</v>
      </c>
      <c r="E1215" s="49">
        <v>0.26769999999999999</v>
      </c>
      <c r="F1215" s="50">
        <v>25.81</v>
      </c>
      <c r="G1215" s="51">
        <f t="shared" ref="G1214:G1218" si="74">TRUNC(F1215*E1215,2)</f>
        <v>6.9</v>
      </c>
    </row>
    <row r="1216" spans="1:7" ht="30.6">
      <c r="A1216" s="52">
        <v>34364</v>
      </c>
      <c r="B1216" s="53" t="s">
        <v>234</v>
      </c>
      <c r="C1216" s="54" t="s">
        <v>45</v>
      </c>
      <c r="D1216" s="54" t="s">
        <v>32</v>
      </c>
      <c r="E1216" s="49">
        <v>0.55600000000000005</v>
      </c>
      <c r="F1216" s="50">
        <v>503.1</v>
      </c>
      <c r="G1216" s="51">
        <f t="shared" si="74"/>
        <v>279.72000000000003</v>
      </c>
    </row>
    <row r="1217" spans="1:7" ht="20.399999999999999">
      <c r="A1217" s="52" t="s">
        <v>200</v>
      </c>
      <c r="B1217" s="53" t="s">
        <v>201</v>
      </c>
      <c r="C1217" s="54" t="s">
        <v>17</v>
      </c>
      <c r="D1217" s="54" t="s">
        <v>189</v>
      </c>
      <c r="E1217" s="49">
        <v>0.6</v>
      </c>
      <c r="F1217" s="50">
        <v>10.220000000000001</v>
      </c>
      <c r="G1217" s="51">
        <f t="shared" si="74"/>
        <v>6.13</v>
      </c>
    </row>
    <row r="1218" spans="1:7" ht="20.399999999999999">
      <c r="A1218" s="52" t="s">
        <v>202</v>
      </c>
      <c r="B1218" s="53" t="s">
        <v>203</v>
      </c>
      <c r="C1218" s="54" t="s">
        <v>17</v>
      </c>
      <c r="D1218" s="54" t="s">
        <v>189</v>
      </c>
      <c r="E1218" s="49">
        <v>0.25</v>
      </c>
      <c r="F1218" s="50">
        <v>10.24</v>
      </c>
      <c r="G1218" s="51">
        <f t="shared" si="74"/>
        <v>2.56</v>
      </c>
    </row>
    <row r="1219" spans="1:7">
      <c r="A1219" s="123" t="s">
        <v>190</v>
      </c>
      <c r="B1219" s="124"/>
      <c r="C1219" s="124"/>
      <c r="D1219" s="124"/>
      <c r="E1219" s="124"/>
      <c r="F1219" s="124"/>
      <c r="G1219" s="55">
        <v>5.5</v>
      </c>
    </row>
    <row r="1220" spans="1:7">
      <c r="A1220" s="123" t="s">
        <v>191</v>
      </c>
      <c r="B1220" s="124"/>
      <c r="C1220" s="124"/>
      <c r="D1220" s="124"/>
      <c r="E1220" s="124"/>
      <c r="F1220" s="124"/>
      <c r="G1220" s="55">
        <v>290.75</v>
      </c>
    </row>
    <row r="1221" spans="1:7">
      <c r="A1221" s="123" t="s">
        <v>192</v>
      </c>
      <c r="B1221" s="124"/>
      <c r="C1221" s="124"/>
      <c r="D1221" s="124"/>
      <c r="E1221" s="124"/>
      <c r="F1221" s="124"/>
      <c r="G1221" s="56">
        <f>SUM(G1219:G1220)</f>
        <v>296.25</v>
      </c>
    </row>
    <row r="1222" spans="1:7">
      <c r="A1222" s="123" t="s">
        <v>193</v>
      </c>
      <c r="B1222" s="124"/>
      <c r="C1222" s="124"/>
      <c r="D1222" s="124"/>
      <c r="E1222" s="124"/>
      <c r="F1222" s="124"/>
      <c r="G1222" s="55">
        <f>G1219*116.78%</f>
        <v>6.4228999999999994</v>
      </c>
    </row>
    <row r="1223" spans="1:7">
      <c r="A1223" s="123" t="s">
        <v>194</v>
      </c>
      <c r="B1223" s="124"/>
      <c r="C1223" s="124"/>
      <c r="D1223" s="124"/>
      <c r="E1223" s="124"/>
      <c r="F1223" s="124"/>
      <c r="G1223" s="55">
        <f>(G1222+G1221)*22.23%</f>
        <v>67.284185669999999</v>
      </c>
    </row>
    <row r="1224" spans="1:7">
      <c r="A1224" s="123" t="s">
        <v>195</v>
      </c>
      <c r="B1224" s="124"/>
      <c r="C1224" s="124"/>
      <c r="D1224" s="124"/>
      <c r="E1224" s="124"/>
      <c r="F1224" s="124"/>
      <c r="G1224" s="55">
        <v>0</v>
      </c>
    </row>
    <row r="1225" spans="1:7">
      <c r="A1225" s="123" t="s">
        <v>196</v>
      </c>
      <c r="B1225" s="124"/>
      <c r="C1225" s="124"/>
      <c r="D1225" s="124"/>
      <c r="E1225" s="124"/>
      <c r="F1225" s="124"/>
      <c r="G1225" s="55">
        <f>SUM(G1222:G1224)</f>
        <v>73.707085669999998</v>
      </c>
    </row>
    <row r="1226" spans="1:7">
      <c r="A1226" s="123" t="s">
        <v>197</v>
      </c>
      <c r="B1226" s="124"/>
      <c r="C1226" s="124"/>
      <c r="D1226" s="124"/>
      <c r="E1226" s="124"/>
      <c r="F1226" s="124"/>
      <c r="G1226" s="56">
        <f>TRUNC(G1221+G1225,2)</f>
        <v>369.95</v>
      </c>
    </row>
    <row r="1227" spans="1:7">
      <c r="A1227" s="123" t="s">
        <v>198</v>
      </c>
      <c r="B1227" s="124"/>
      <c r="C1227" s="124"/>
      <c r="D1227" s="124"/>
      <c r="E1227" s="124"/>
      <c r="F1227" s="124"/>
      <c r="G1227" s="55">
        <v>8.74</v>
      </c>
    </row>
    <row r="1228" spans="1:7">
      <c r="A1228" s="123" t="s">
        <v>199</v>
      </c>
      <c r="B1228" s="124"/>
      <c r="C1228" s="124"/>
      <c r="D1228" s="124"/>
      <c r="E1228" s="124"/>
      <c r="F1228" s="124"/>
      <c r="G1228" s="56">
        <f>TRUNC(G1226*G1227,2)</f>
        <v>3233.36</v>
      </c>
    </row>
    <row r="1229" spans="1:7">
      <c r="A1229" s="125"/>
      <c r="B1229" s="126"/>
      <c r="C1229" s="126"/>
      <c r="D1229" s="126"/>
      <c r="E1229" s="126"/>
      <c r="F1229" s="126"/>
      <c r="G1229" s="127"/>
    </row>
    <row r="1230" spans="1:7" ht="51">
      <c r="A1230" s="46" t="s">
        <v>43</v>
      </c>
      <c r="B1230" s="47" t="s">
        <v>430</v>
      </c>
      <c r="C1230" s="48" t="s">
        <v>17</v>
      </c>
      <c r="D1230" s="48" t="s">
        <v>18</v>
      </c>
      <c r="E1230" s="49"/>
      <c r="F1230" s="50"/>
      <c r="G1230" s="51"/>
    </row>
    <row r="1231" spans="1:7" s="19" customFormat="1" ht="71.400000000000006">
      <c r="A1231" s="94" t="s">
        <v>43</v>
      </c>
      <c r="B1231" s="53" t="s">
        <v>429</v>
      </c>
      <c r="C1231" s="54" t="s">
        <v>45</v>
      </c>
      <c r="D1231" s="54" t="s">
        <v>18</v>
      </c>
      <c r="E1231" s="49">
        <v>1</v>
      </c>
      <c r="F1231" s="50">
        <v>1520.82</v>
      </c>
      <c r="G1231" s="51">
        <f t="shared" ref="G1231" si="75">TRUNC(F1231*E1231,2)</f>
        <v>1520.82</v>
      </c>
    </row>
    <row r="1232" spans="1:7">
      <c r="A1232" s="123" t="s">
        <v>190</v>
      </c>
      <c r="B1232" s="124"/>
      <c r="C1232" s="124"/>
      <c r="D1232" s="124"/>
      <c r="E1232" s="124"/>
      <c r="F1232" s="124"/>
      <c r="G1232" s="55">
        <v>0</v>
      </c>
    </row>
    <row r="1233" spans="1:7">
      <c r="A1233" s="123" t="s">
        <v>191</v>
      </c>
      <c r="B1233" s="124"/>
      <c r="C1233" s="124"/>
      <c r="D1233" s="124"/>
      <c r="E1233" s="124"/>
      <c r="F1233" s="124"/>
      <c r="G1233" s="55">
        <v>1520.82</v>
      </c>
    </row>
    <row r="1234" spans="1:7">
      <c r="A1234" s="123" t="s">
        <v>192</v>
      </c>
      <c r="B1234" s="124"/>
      <c r="C1234" s="124"/>
      <c r="D1234" s="124"/>
      <c r="E1234" s="124"/>
      <c r="F1234" s="124"/>
      <c r="G1234" s="56">
        <f>SUM(G1232:G1233)</f>
        <v>1520.82</v>
      </c>
    </row>
    <row r="1235" spans="1:7">
      <c r="A1235" s="123" t="s">
        <v>193</v>
      </c>
      <c r="B1235" s="124"/>
      <c r="C1235" s="124"/>
      <c r="D1235" s="124"/>
      <c r="E1235" s="124"/>
      <c r="F1235" s="124"/>
      <c r="G1235" s="55">
        <f>G1232*116.78%</f>
        <v>0</v>
      </c>
    </row>
    <row r="1236" spans="1:7">
      <c r="A1236" s="123" t="s">
        <v>194</v>
      </c>
      <c r="B1236" s="124"/>
      <c r="C1236" s="124"/>
      <c r="D1236" s="124"/>
      <c r="E1236" s="124"/>
      <c r="F1236" s="124"/>
      <c r="G1236" s="55">
        <f>(G1235+G1234)*22.23%</f>
        <v>338.07828599999999</v>
      </c>
    </row>
    <row r="1237" spans="1:7">
      <c r="A1237" s="123" t="s">
        <v>195</v>
      </c>
      <c r="B1237" s="124"/>
      <c r="C1237" s="124"/>
      <c r="D1237" s="124"/>
      <c r="E1237" s="124"/>
      <c r="F1237" s="124"/>
      <c r="G1237" s="55">
        <v>0</v>
      </c>
    </row>
    <row r="1238" spans="1:7">
      <c r="A1238" s="123" t="s">
        <v>196</v>
      </c>
      <c r="B1238" s="124"/>
      <c r="C1238" s="124"/>
      <c r="D1238" s="124"/>
      <c r="E1238" s="124"/>
      <c r="F1238" s="124"/>
      <c r="G1238" s="55">
        <f>SUM(G1235:G1237)</f>
        <v>338.07828599999999</v>
      </c>
    </row>
    <row r="1239" spans="1:7">
      <c r="A1239" s="123" t="s">
        <v>197</v>
      </c>
      <c r="B1239" s="124"/>
      <c r="C1239" s="124"/>
      <c r="D1239" s="124"/>
      <c r="E1239" s="124"/>
      <c r="F1239" s="124"/>
      <c r="G1239" s="56">
        <f>TRUNC(G1234+G1238,2)</f>
        <v>1858.89</v>
      </c>
    </row>
    <row r="1240" spans="1:7">
      <c r="A1240" s="123" t="s">
        <v>198</v>
      </c>
      <c r="B1240" s="124"/>
      <c r="C1240" s="124"/>
      <c r="D1240" s="124"/>
      <c r="E1240" s="124"/>
      <c r="F1240" s="124"/>
      <c r="G1240" s="55">
        <v>17.690000000000001</v>
      </c>
    </row>
    <row r="1241" spans="1:7">
      <c r="A1241" s="123" t="s">
        <v>199</v>
      </c>
      <c r="B1241" s="124"/>
      <c r="C1241" s="124"/>
      <c r="D1241" s="124"/>
      <c r="E1241" s="124"/>
      <c r="F1241" s="124"/>
      <c r="G1241" s="56">
        <f>TRUNC(G1239*G1240,2)</f>
        <v>32883.760000000002</v>
      </c>
    </row>
    <row r="1242" spans="1:7">
      <c r="A1242" s="125"/>
      <c r="B1242" s="126"/>
      <c r="C1242" s="126"/>
      <c r="D1242" s="126"/>
      <c r="E1242" s="126"/>
      <c r="F1242" s="126"/>
      <c r="G1242" s="127"/>
    </row>
    <row r="1243" spans="1:7">
      <c r="A1243" s="46">
        <v>4</v>
      </c>
      <c r="B1243" s="117" t="s">
        <v>48</v>
      </c>
      <c r="C1243" s="117"/>
      <c r="D1243" s="117"/>
      <c r="E1243" s="117"/>
      <c r="F1243" s="117"/>
      <c r="G1243" s="118"/>
    </row>
    <row r="1244" spans="1:7" ht="81.599999999999994">
      <c r="A1244" s="46" t="s">
        <v>51</v>
      </c>
      <c r="B1244" s="47" t="s">
        <v>52</v>
      </c>
      <c r="C1244" s="48" t="s">
        <v>17</v>
      </c>
      <c r="D1244" s="48" t="s">
        <v>18</v>
      </c>
      <c r="E1244" s="49"/>
      <c r="F1244" s="50"/>
      <c r="G1244" s="51"/>
    </row>
    <row r="1245" spans="1:7" ht="61.2">
      <c r="A1245" s="52" t="s">
        <v>254</v>
      </c>
      <c r="B1245" s="53" t="s">
        <v>255</v>
      </c>
      <c r="C1245" s="54" t="s">
        <v>17</v>
      </c>
      <c r="D1245" s="54" t="s">
        <v>21</v>
      </c>
      <c r="E1245" s="49">
        <v>3.7600000000000001E-2</v>
      </c>
      <c r="F1245" s="50">
        <v>414.08</v>
      </c>
      <c r="G1245" s="51">
        <f t="shared" ref="G1245:G1247" si="76">TRUNC(F1245*E1245,2)</f>
        <v>15.56</v>
      </c>
    </row>
    <row r="1246" spans="1:7" ht="20.399999999999999">
      <c r="A1246" s="52" t="s">
        <v>200</v>
      </c>
      <c r="B1246" s="53" t="s">
        <v>201</v>
      </c>
      <c r="C1246" s="54" t="s">
        <v>17</v>
      </c>
      <c r="D1246" s="54" t="s">
        <v>189</v>
      </c>
      <c r="E1246" s="49">
        <v>0.45696100000000001</v>
      </c>
      <c r="F1246" s="50">
        <v>10.220000000000001</v>
      </c>
      <c r="G1246" s="51">
        <f t="shared" si="76"/>
        <v>4.67</v>
      </c>
    </row>
    <row r="1247" spans="1:7" ht="20.399999999999999">
      <c r="A1247" s="52" t="s">
        <v>202</v>
      </c>
      <c r="B1247" s="53" t="s">
        <v>203</v>
      </c>
      <c r="C1247" s="54" t="s">
        <v>17</v>
      </c>
      <c r="D1247" s="54" t="s">
        <v>189</v>
      </c>
      <c r="E1247" s="49">
        <v>0.17100000000000001</v>
      </c>
      <c r="F1247" s="50">
        <v>10.24</v>
      </c>
      <c r="G1247" s="51">
        <f t="shared" si="76"/>
        <v>1.75</v>
      </c>
    </row>
    <row r="1248" spans="1:7">
      <c r="A1248" s="123" t="s">
        <v>190</v>
      </c>
      <c r="B1248" s="124"/>
      <c r="C1248" s="124"/>
      <c r="D1248" s="124"/>
      <c r="E1248" s="124"/>
      <c r="F1248" s="124"/>
      <c r="G1248" s="55">
        <v>5.33</v>
      </c>
    </row>
    <row r="1249" spans="1:7">
      <c r="A1249" s="123" t="s">
        <v>191</v>
      </c>
      <c r="B1249" s="124"/>
      <c r="C1249" s="124"/>
      <c r="D1249" s="124"/>
      <c r="E1249" s="124"/>
      <c r="F1249" s="124"/>
      <c r="G1249" s="55">
        <v>16.649999999999999</v>
      </c>
    </row>
    <row r="1250" spans="1:7">
      <c r="A1250" s="123" t="s">
        <v>192</v>
      </c>
      <c r="B1250" s="124"/>
      <c r="C1250" s="124"/>
      <c r="D1250" s="124"/>
      <c r="E1250" s="124"/>
      <c r="F1250" s="124"/>
      <c r="G1250" s="56">
        <f>SUM(G1248:G1249)</f>
        <v>21.979999999999997</v>
      </c>
    </row>
    <row r="1251" spans="1:7">
      <c r="A1251" s="123" t="s">
        <v>193</v>
      </c>
      <c r="B1251" s="124"/>
      <c r="C1251" s="124"/>
      <c r="D1251" s="124"/>
      <c r="E1251" s="124"/>
      <c r="F1251" s="124"/>
      <c r="G1251" s="55">
        <f>G1248*116.78%</f>
        <v>6.2243740000000001</v>
      </c>
    </row>
    <row r="1252" spans="1:7">
      <c r="A1252" s="123" t="s">
        <v>194</v>
      </c>
      <c r="B1252" s="124"/>
      <c r="C1252" s="124"/>
      <c r="D1252" s="124"/>
      <c r="E1252" s="124"/>
      <c r="F1252" s="124"/>
      <c r="G1252" s="55">
        <f>(G1251+G1250)*22.23%</f>
        <v>6.2698323401999998</v>
      </c>
    </row>
    <row r="1253" spans="1:7">
      <c r="A1253" s="123" t="s">
        <v>195</v>
      </c>
      <c r="B1253" s="124"/>
      <c r="C1253" s="124"/>
      <c r="D1253" s="124"/>
      <c r="E1253" s="124"/>
      <c r="F1253" s="124"/>
      <c r="G1253" s="55">
        <v>0</v>
      </c>
    </row>
    <row r="1254" spans="1:7">
      <c r="A1254" s="123" t="s">
        <v>196</v>
      </c>
      <c r="B1254" s="124"/>
      <c r="C1254" s="124"/>
      <c r="D1254" s="124"/>
      <c r="E1254" s="124"/>
      <c r="F1254" s="124"/>
      <c r="G1254" s="55">
        <f>SUM(G1251:G1253)</f>
        <v>12.4942063402</v>
      </c>
    </row>
    <row r="1255" spans="1:7">
      <c r="A1255" s="123" t="s">
        <v>197</v>
      </c>
      <c r="B1255" s="124"/>
      <c r="C1255" s="124"/>
      <c r="D1255" s="124"/>
      <c r="E1255" s="124"/>
      <c r="F1255" s="124"/>
      <c r="G1255" s="56">
        <f>TRUNC(G1250+G1254,2)</f>
        <v>34.47</v>
      </c>
    </row>
    <row r="1256" spans="1:7">
      <c r="A1256" s="123" t="s">
        <v>198</v>
      </c>
      <c r="B1256" s="124"/>
      <c r="C1256" s="124"/>
      <c r="D1256" s="124"/>
      <c r="E1256" s="124"/>
      <c r="F1256" s="124"/>
      <c r="G1256" s="55">
        <v>17.54</v>
      </c>
    </row>
    <row r="1257" spans="1:7">
      <c r="A1257" s="123" t="s">
        <v>199</v>
      </c>
      <c r="B1257" s="124"/>
      <c r="C1257" s="124"/>
      <c r="D1257" s="124"/>
      <c r="E1257" s="124"/>
      <c r="F1257" s="124"/>
      <c r="G1257" s="56">
        <f>TRUNC(G1255*G1256,2)</f>
        <v>604.6</v>
      </c>
    </row>
    <row r="1258" spans="1:7">
      <c r="A1258" s="125"/>
      <c r="B1258" s="126"/>
      <c r="C1258" s="126"/>
      <c r="D1258" s="126"/>
      <c r="E1258" s="126"/>
      <c r="F1258" s="126"/>
      <c r="G1258" s="127"/>
    </row>
    <row r="1259" spans="1:7" ht="81.599999999999994">
      <c r="A1259" s="46" t="s">
        <v>53</v>
      </c>
      <c r="B1259" s="47" t="s">
        <v>54</v>
      </c>
      <c r="C1259" s="48" t="s">
        <v>17</v>
      </c>
      <c r="D1259" s="48" t="s">
        <v>18</v>
      </c>
      <c r="E1259" s="49"/>
      <c r="F1259" s="50"/>
      <c r="G1259" s="51"/>
    </row>
    <row r="1260" spans="1:7" ht="61.2">
      <c r="A1260" s="52" t="s">
        <v>254</v>
      </c>
      <c r="B1260" s="53" t="s">
        <v>255</v>
      </c>
      <c r="C1260" s="54" t="s">
        <v>17</v>
      </c>
      <c r="D1260" s="54" t="s">
        <v>21</v>
      </c>
      <c r="E1260" s="49">
        <v>2.1299999999999999E-2</v>
      </c>
      <c r="F1260" s="50">
        <v>414.08</v>
      </c>
      <c r="G1260" s="51">
        <f t="shared" ref="G1260:G1262" si="77">TRUNC(F1260*E1260,2)</f>
        <v>8.81</v>
      </c>
    </row>
    <row r="1261" spans="1:7" ht="20.399999999999999">
      <c r="A1261" s="52" t="s">
        <v>200</v>
      </c>
      <c r="B1261" s="53" t="s">
        <v>201</v>
      </c>
      <c r="C1261" s="54" t="s">
        <v>17</v>
      </c>
      <c r="D1261" s="54" t="s">
        <v>189</v>
      </c>
      <c r="E1261" s="49">
        <v>0.32634730000000001</v>
      </c>
      <c r="F1261" s="50">
        <v>10.220000000000001</v>
      </c>
      <c r="G1261" s="51">
        <f t="shared" si="77"/>
        <v>3.33</v>
      </c>
    </row>
    <row r="1262" spans="1:7" ht="20.399999999999999">
      <c r="A1262" s="52" t="s">
        <v>202</v>
      </c>
      <c r="B1262" s="53" t="s">
        <v>203</v>
      </c>
      <c r="C1262" s="54" t="s">
        <v>17</v>
      </c>
      <c r="D1262" s="54" t="s">
        <v>189</v>
      </c>
      <c r="E1262" s="49">
        <v>0.13</v>
      </c>
      <c r="F1262" s="50">
        <v>10.24</v>
      </c>
      <c r="G1262" s="51">
        <f t="shared" si="77"/>
        <v>1.33</v>
      </c>
    </row>
    <row r="1263" spans="1:7">
      <c r="A1263" s="123" t="s">
        <v>190</v>
      </c>
      <c r="B1263" s="124"/>
      <c r="C1263" s="124"/>
      <c r="D1263" s="124"/>
      <c r="E1263" s="124"/>
      <c r="F1263" s="124"/>
      <c r="G1263" s="55">
        <v>3.66</v>
      </c>
    </row>
    <row r="1264" spans="1:7">
      <c r="A1264" s="123" t="s">
        <v>191</v>
      </c>
      <c r="B1264" s="124"/>
      <c r="C1264" s="124"/>
      <c r="D1264" s="124"/>
      <c r="E1264" s="124"/>
      <c r="F1264" s="124"/>
      <c r="G1264" s="55">
        <v>9.81</v>
      </c>
    </row>
    <row r="1265" spans="1:7">
      <c r="A1265" s="123" t="s">
        <v>192</v>
      </c>
      <c r="B1265" s="124"/>
      <c r="C1265" s="124"/>
      <c r="D1265" s="124"/>
      <c r="E1265" s="124"/>
      <c r="F1265" s="124"/>
      <c r="G1265" s="56">
        <f>SUM(G1263:G1264)</f>
        <v>13.47</v>
      </c>
    </row>
    <row r="1266" spans="1:7">
      <c r="A1266" s="123" t="s">
        <v>193</v>
      </c>
      <c r="B1266" s="124"/>
      <c r="C1266" s="124"/>
      <c r="D1266" s="124"/>
      <c r="E1266" s="124"/>
      <c r="F1266" s="124"/>
      <c r="G1266" s="55">
        <f>G1263*116.78%</f>
        <v>4.2741480000000003</v>
      </c>
    </row>
    <row r="1267" spans="1:7">
      <c r="A1267" s="123" t="s">
        <v>194</v>
      </c>
      <c r="B1267" s="124"/>
      <c r="C1267" s="124"/>
      <c r="D1267" s="124"/>
      <c r="E1267" s="124"/>
      <c r="F1267" s="124"/>
      <c r="G1267" s="55">
        <f>(G1266+G1265)*22.23%</f>
        <v>3.9445241004000007</v>
      </c>
    </row>
    <row r="1268" spans="1:7">
      <c r="A1268" s="123" t="s">
        <v>195</v>
      </c>
      <c r="B1268" s="124"/>
      <c r="C1268" s="124"/>
      <c r="D1268" s="124"/>
      <c r="E1268" s="124"/>
      <c r="F1268" s="124"/>
      <c r="G1268" s="55">
        <v>0</v>
      </c>
    </row>
    <row r="1269" spans="1:7">
      <c r="A1269" s="123" t="s">
        <v>196</v>
      </c>
      <c r="B1269" s="124"/>
      <c r="C1269" s="124"/>
      <c r="D1269" s="124"/>
      <c r="E1269" s="124"/>
      <c r="F1269" s="124"/>
      <c r="G1269" s="55">
        <f>SUM(G1266:G1268)</f>
        <v>8.218672100400001</v>
      </c>
    </row>
    <row r="1270" spans="1:7">
      <c r="A1270" s="123" t="s">
        <v>197</v>
      </c>
      <c r="B1270" s="124"/>
      <c r="C1270" s="124"/>
      <c r="D1270" s="124"/>
      <c r="E1270" s="124"/>
      <c r="F1270" s="124"/>
      <c r="G1270" s="56">
        <f>TRUNC(G1265+G1269,2)</f>
        <v>21.68</v>
      </c>
    </row>
    <row r="1271" spans="1:7">
      <c r="A1271" s="123" t="s">
        <v>198</v>
      </c>
      <c r="B1271" s="124"/>
      <c r="C1271" s="124"/>
      <c r="D1271" s="124"/>
      <c r="E1271" s="124"/>
      <c r="F1271" s="124"/>
      <c r="G1271" s="55">
        <v>17.54</v>
      </c>
    </row>
    <row r="1272" spans="1:7">
      <c r="A1272" s="123" t="s">
        <v>199</v>
      </c>
      <c r="B1272" s="124"/>
      <c r="C1272" s="124"/>
      <c r="D1272" s="124"/>
      <c r="E1272" s="124"/>
      <c r="F1272" s="124"/>
      <c r="G1272" s="56">
        <f>TRUNC(G1270*G1271,2)</f>
        <v>380.26</v>
      </c>
    </row>
    <row r="1273" spans="1:7">
      <c r="A1273" s="125"/>
      <c r="B1273" s="126"/>
      <c r="C1273" s="126"/>
      <c r="D1273" s="126"/>
      <c r="E1273" s="126"/>
      <c r="F1273" s="126"/>
      <c r="G1273" s="127"/>
    </row>
    <row r="1274" spans="1:7">
      <c r="A1274" s="46">
        <v>5</v>
      </c>
      <c r="B1274" s="117" t="s">
        <v>57</v>
      </c>
      <c r="C1274" s="117"/>
      <c r="D1274" s="117"/>
      <c r="E1274" s="117"/>
      <c r="F1274" s="117"/>
      <c r="G1274" s="118"/>
    </row>
    <row r="1275" spans="1:7">
      <c r="A1275" s="46" t="s">
        <v>58</v>
      </c>
      <c r="B1275" s="47" t="s">
        <v>59</v>
      </c>
      <c r="C1275" s="48" t="s">
        <v>17</v>
      </c>
      <c r="D1275" s="48" t="s">
        <v>18</v>
      </c>
      <c r="E1275" s="49"/>
      <c r="F1275" s="50"/>
      <c r="G1275" s="51"/>
    </row>
    <row r="1276" spans="1:7" ht="20.399999999999999">
      <c r="A1276" s="52">
        <v>5318</v>
      </c>
      <c r="B1276" s="53" t="s">
        <v>258</v>
      </c>
      <c r="C1276" s="54" t="s">
        <v>45</v>
      </c>
      <c r="D1276" s="54" t="s">
        <v>214</v>
      </c>
      <c r="E1276" s="49">
        <v>0.05</v>
      </c>
      <c r="F1276" s="50">
        <v>8.6</v>
      </c>
      <c r="G1276" s="51">
        <f t="shared" ref="G1276:G1279" si="78">TRUNC(F1276*E1276,2)</f>
        <v>0.43</v>
      </c>
    </row>
    <row r="1277" spans="1:7">
      <c r="A1277" s="52">
        <v>7304</v>
      </c>
      <c r="B1277" s="53" t="s">
        <v>259</v>
      </c>
      <c r="C1277" s="54" t="s">
        <v>45</v>
      </c>
      <c r="D1277" s="54" t="s">
        <v>214</v>
      </c>
      <c r="E1277" s="49">
        <v>0.5</v>
      </c>
      <c r="F1277" s="50">
        <v>39.67</v>
      </c>
      <c r="G1277" s="51">
        <f t="shared" si="78"/>
        <v>19.829999999999998</v>
      </c>
    </row>
    <row r="1278" spans="1:7" ht="20.399999999999999">
      <c r="A1278" s="52" t="s">
        <v>260</v>
      </c>
      <c r="B1278" s="53" t="s">
        <v>261</v>
      </c>
      <c r="C1278" s="54" t="s">
        <v>17</v>
      </c>
      <c r="D1278" s="54" t="s">
        <v>189</v>
      </c>
      <c r="E1278" s="49">
        <v>0.15</v>
      </c>
      <c r="F1278" s="50">
        <v>11.53</v>
      </c>
      <c r="G1278" s="51">
        <f t="shared" si="78"/>
        <v>1.72</v>
      </c>
    </row>
    <row r="1279" spans="1:7" ht="20.399999999999999">
      <c r="A1279" s="52" t="s">
        <v>202</v>
      </c>
      <c r="B1279" s="53" t="s">
        <v>203</v>
      </c>
      <c r="C1279" s="54" t="s">
        <v>17</v>
      </c>
      <c r="D1279" s="54" t="s">
        <v>189</v>
      </c>
      <c r="E1279" s="49">
        <v>0.18</v>
      </c>
      <c r="F1279" s="50">
        <v>10.24</v>
      </c>
      <c r="G1279" s="51">
        <f t="shared" si="78"/>
        <v>1.84</v>
      </c>
    </row>
    <row r="1280" spans="1:7">
      <c r="A1280" s="123" t="s">
        <v>190</v>
      </c>
      <c r="B1280" s="124"/>
      <c r="C1280" s="124"/>
      <c r="D1280" s="124"/>
      <c r="E1280" s="124"/>
      <c r="F1280" s="124"/>
      <c r="G1280" s="55">
        <v>2.06</v>
      </c>
    </row>
    <row r="1281" spans="1:7">
      <c r="A1281" s="123" t="s">
        <v>191</v>
      </c>
      <c r="B1281" s="124"/>
      <c r="C1281" s="124"/>
      <c r="D1281" s="124"/>
      <c r="E1281" s="124"/>
      <c r="F1281" s="124"/>
      <c r="G1281" s="55">
        <v>21.77</v>
      </c>
    </row>
    <row r="1282" spans="1:7">
      <c r="A1282" s="123" t="s">
        <v>192</v>
      </c>
      <c r="B1282" s="124"/>
      <c r="C1282" s="124"/>
      <c r="D1282" s="124"/>
      <c r="E1282" s="124"/>
      <c r="F1282" s="124"/>
      <c r="G1282" s="56">
        <f>SUM(G1280:G1281)</f>
        <v>23.83</v>
      </c>
    </row>
    <row r="1283" spans="1:7">
      <c r="A1283" s="123" t="s">
        <v>193</v>
      </c>
      <c r="B1283" s="124"/>
      <c r="C1283" s="124"/>
      <c r="D1283" s="124"/>
      <c r="E1283" s="124"/>
      <c r="F1283" s="124"/>
      <c r="G1283" s="55">
        <f>G1280*116.78%</f>
        <v>2.4056679999999999</v>
      </c>
    </row>
    <row r="1284" spans="1:7">
      <c r="A1284" s="123" t="s">
        <v>194</v>
      </c>
      <c r="B1284" s="124"/>
      <c r="C1284" s="124"/>
      <c r="D1284" s="124"/>
      <c r="E1284" s="124"/>
      <c r="F1284" s="124"/>
      <c r="G1284" s="55">
        <f>(G1283+G1282)*22.23%</f>
        <v>5.8321889963999993</v>
      </c>
    </row>
    <row r="1285" spans="1:7">
      <c r="A1285" s="123" t="s">
        <v>195</v>
      </c>
      <c r="B1285" s="124"/>
      <c r="C1285" s="124"/>
      <c r="D1285" s="124"/>
      <c r="E1285" s="124"/>
      <c r="F1285" s="124"/>
      <c r="G1285" s="55">
        <v>0</v>
      </c>
    </row>
    <row r="1286" spans="1:7">
      <c r="A1286" s="123" t="s">
        <v>196</v>
      </c>
      <c r="B1286" s="124"/>
      <c r="C1286" s="124"/>
      <c r="D1286" s="124"/>
      <c r="E1286" s="124"/>
      <c r="F1286" s="124"/>
      <c r="G1286" s="55">
        <f>SUM(G1283:G1285)</f>
        <v>8.2378569963999997</v>
      </c>
    </row>
    <row r="1287" spans="1:7">
      <c r="A1287" s="123" t="s">
        <v>197</v>
      </c>
      <c r="B1287" s="124"/>
      <c r="C1287" s="124"/>
      <c r="D1287" s="124"/>
      <c r="E1287" s="124"/>
      <c r="F1287" s="124"/>
      <c r="G1287" s="56">
        <f>TRUNC(G1282+G1286,2)</f>
        <v>32.06</v>
      </c>
    </row>
    <row r="1288" spans="1:7">
      <c r="A1288" s="123" t="s">
        <v>198</v>
      </c>
      <c r="B1288" s="124"/>
      <c r="C1288" s="124"/>
      <c r="D1288" s="124"/>
      <c r="E1288" s="124"/>
      <c r="F1288" s="124"/>
      <c r="G1288" s="55">
        <v>1.4</v>
      </c>
    </row>
    <row r="1289" spans="1:7">
      <c r="A1289" s="123" t="s">
        <v>199</v>
      </c>
      <c r="B1289" s="124"/>
      <c r="C1289" s="124"/>
      <c r="D1289" s="124"/>
      <c r="E1289" s="124"/>
      <c r="F1289" s="124"/>
      <c r="G1289" s="56">
        <f>TRUNC(G1287*G1288,2)</f>
        <v>44.88</v>
      </c>
    </row>
    <row r="1290" spans="1:7">
      <c r="A1290" s="125"/>
      <c r="B1290" s="126"/>
      <c r="C1290" s="126"/>
      <c r="D1290" s="126"/>
      <c r="E1290" s="126"/>
      <c r="F1290" s="126"/>
      <c r="G1290" s="127"/>
    </row>
    <row r="1291" spans="1:7" ht="30.6">
      <c r="A1291" s="46" t="s">
        <v>60</v>
      </c>
      <c r="B1291" s="47" t="s">
        <v>61</v>
      </c>
      <c r="C1291" s="48" t="s">
        <v>17</v>
      </c>
      <c r="D1291" s="48" t="s">
        <v>18</v>
      </c>
      <c r="E1291" s="49"/>
      <c r="F1291" s="50"/>
      <c r="G1291" s="51"/>
    </row>
    <row r="1292" spans="1:7" ht="20.399999999999999">
      <c r="A1292" s="52">
        <v>6085</v>
      </c>
      <c r="B1292" s="53" t="s">
        <v>262</v>
      </c>
      <c r="C1292" s="54" t="s">
        <v>45</v>
      </c>
      <c r="D1292" s="54" t="s">
        <v>214</v>
      </c>
      <c r="E1292" s="49">
        <v>0.16</v>
      </c>
      <c r="F1292" s="50">
        <v>3.8</v>
      </c>
      <c r="G1292" s="51">
        <f t="shared" ref="G1292:G1294" si="79">TRUNC(F1292*E1292,2)</f>
        <v>0.6</v>
      </c>
    </row>
    <row r="1293" spans="1:7" ht="20.399999999999999">
      <c r="A1293" s="52" t="s">
        <v>260</v>
      </c>
      <c r="B1293" s="53" t="s">
        <v>261</v>
      </c>
      <c r="C1293" s="54" t="s">
        <v>17</v>
      </c>
      <c r="D1293" s="54" t="s">
        <v>189</v>
      </c>
      <c r="E1293" s="49">
        <v>3.6483660000000001E-2</v>
      </c>
      <c r="F1293" s="50">
        <v>11.53</v>
      </c>
      <c r="G1293" s="51">
        <f t="shared" si="79"/>
        <v>0.42</v>
      </c>
    </row>
    <row r="1294" spans="1:7" ht="20.399999999999999">
      <c r="A1294" s="52" t="s">
        <v>202</v>
      </c>
      <c r="B1294" s="53" t="s">
        <v>203</v>
      </c>
      <c r="C1294" s="54" t="s">
        <v>17</v>
      </c>
      <c r="D1294" s="54" t="s">
        <v>189</v>
      </c>
      <c r="E1294" s="49">
        <v>1.9E-2</v>
      </c>
      <c r="F1294" s="50">
        <v>10.24</v>
      </c>
      <c r="G1294" s="51">
        <f t="shared" si="79"/>
        <v>0.19</v>
      </c>
    </row>
    <row r="1295" spans="1:7">
      <c r="A1295" s="123" t="s">
        <v>190</v>
      </c>
      <c r="B1295" s="124"/>
      <c r="C1295" s="124"/>
      <c r="D1295" s="124"/>
      <c r="E1295" s="124"/>
      <c r="F1295" s="124"/>
      <c r="G1295" s="55">
        <v>0.35</v>
      </c>
    </row>
    <row r="1296" spans="1:7">
      <c r="A1296" s="123" t="s">
        <v>191</v>
      </c>
      <c r="B1296" s="124"/>
      <c r="C1296" s="124"/>
      <c r="D1296" s="124"/>
      <c r="E1296" s="124"/>
      <c r="F1296" s="124"/>
      <c r="G1296" s="55">
        <v>0.86</v>
      </c>
    </row>
    <row r="1297" spans="1:7">
      <c r="A1297" s="123" t="s">
        <v>192</v>
      </c>
      <c r="B1297" s="124"/>
      <c r="C1297" s="124"/>
      <c r="D1297" s="124"/>
      <c r="E1297" s="124"/>
      <c r="F1297" s="124"/>
      <c r="G1297" s="56">
        <f>SUM(G1295:G1296)</f>
        <v>1.21</v>
      </c>
    </row>
    <row r="1298" spans="1:7">
      <c r="A1298" s="123" t="s">
        <v>193</v>
      </c>
      <c r="B1298" s="124"/>
      <c r="C1298" s="124"/>
      <c r="D1298" s="124"/>
      <c r="E1298" s="124"/>
      <c r="F1298" s="124"/>
      <c r="G1298" s="55">
        <f>G1295*116.78%</f>
        <v>0.40872999999999998</v>
      </c>
    </row>
    <row r="1299" spans="1:7">
      <c r="A1299" s="123" t="s">
        <v>194</v>
      </c>
      <c r="B1299" s="124"/>
      <c r="C1299" s="124"/>
      <c r="D1299" s="124"/>
      <c r="E1299" s="124"/>
      <c r="F1299" s="124"/>
      <c r="G1299" s="55">
        <f>(G1298+G1297)*22.23%</f>
        <v>0.35984367899999997</v>
      </c>
    </row>
    <row r="1300" spans="1:7">
      <c r="A1300" s="123" t="s">
        <v>195</v>
      </c>
      <c r="B1300" s="124"/>
      <c r="C1300" s="124"/>
      <c r="D1300" s="124"/>
      <c r="E1300" s="124"/>
      <c r="F1300" s="124"/>
      <c r="G1300" s="55">
        <v>0</v>
      </c>
    </row>
    <row r="1301" spans="1:7">
      <c r="A1301" s="123" t="s">
        <v>196</v>
      </c>
      <c r="B1301" s="124"/>
      <c r="C1301" s="124"/>
      <c r="D1301" s="124"/>
      <c r="E1301" s="124"/>
      <c r="F1301" s="124"/>
      <c r="G1301" s="55">
        <f>SUM(G1298:G1300)</f>
        <v>0.76857367899999995</v>
      </c>
    </row>
    <row r="1302" spans="1:7">
      <c r="A1302" s="123" t="s">
        <v>197</v>
      </c>
      <c r="B1302" s="124"/>
      <c r="C1302" s="124"/>
      <c r="D1302" s="124"/>
      <c r="E1302" s="124"/>
      <c r="F1302" s="124"/>
      <c r="G1302" s="56">
        <f>TRUNC(G1297+G1301,2)</f>
        <v>1.97</v>
      </c>
    </row>
    <row r="1303" spans="1:7">
      <c r="A1303" s="123" t="s">
        <v>198</v>
      </c>
      <c r="B1303" s="124"/>
      <c r="C1303" s="124"/>
      <c r="D1303" s="124"/>
      <c r="E1303" s="124"/>
      <c r="F1303" s="124"/>
      <c r="G1303" s="55">
        <v>35.82</v>
      </c>
    </row>
    <row r="1304" spans="1:7">
      <c r="A1304" s="123" t="s">
        <v>199</v>
      </c>
      <c r="B1304" s="124"/>
      <c r="C1304" s="124"/>
      <c r="D1304" s="124"/>
      <c r="E1304" s="124"/>
      <c r="F1304" s="124"/>
      <c r="G1304" s="56">
        <f>TRUNC(G1302*G1303,2)</f>
        <v>70.56</v>
      </c>
    </row>
    <row r="1305" spans="1:7">
      <c r="A1305" s="125"/>
      <c r="B1305" s="126"/>
      <c r="C1305" s="126"/>
      <c r="D1305" s="126"/>
      <c r="E1305" s="126"/>
      <c r="F1305" s="126"/>
      <c r="G1305" s="127"/>
    </row>
    <row r="1306" spans="1:7" ht="30.6">
      <c r="A1306" s="46" t="s">
        <v>62</v>
      </c>
      <c r="B1306" s="47" t="s">
        <v>63</v>
      </c>
      <c r="C1306" s="48" t="s">
        <v>17</v>
      </c>
      <c r="D1306" s="48" t="s">
        <v>18</v>
      </c>
      <c r="E1306" s="49"/>
      <c r="F1306" s="50"/>
      <c r="G1306" s="51"/>
    </row>
    <row r="1307" spans="1:7" ht="20.399999999999999">
      <c r="A1307" s="52">
        <v>6085</v>
      </c>
      <c r="B1307" s="53" t="s">
        <v>262</v>
      </c>
      <c r="C1307" s="54" t="s">
        <v>45</v>
      </c>
      <c r="D1307" s="54" t="s">
        <v>214</v>
      </c>
      <c r="E1307" s="49">
        <v>0.16</v>
      </c>
      <c r="F1307" s="50">
        <v>3.8</v>
      </c>
      <c r="G1307" s="51">
        <f t="shared" ref="G1307:G1309" si="80">TRUNC(F1307*E1307,2)</f>
        <v>0.6</v>
      </c>
    </row>
    <row r="1308" spans="1:7" ht="20.399999999999999">
      <c r="A1308" s="52" t="s">
        <v>260</v>
      </c>
      <c r="B1308" s="53" t="s">
        <v>261</v>
      </c>
      <c r="C1308" s="54" t="s">
        <v>17</v>
      </c>
      <c r="D1308" s="54" t="s">
        <v>189</v>
      </c>
      <c r="E1308" s="49">
        <v>3.2000000000000001E-2</v>
      </c>
      <c r="F1308" s="50">
        <v>11.53</v>
      </c>
      <c r="G1308" s="51">
        <f t="shared" si="80"/>
        <v>0.36</v>
      </c>
    </row>
    <row r="1309" spans="1:7" ht="20.399999999999999">
      <c r="A1309" s="52" t="s">
        <v>202</v>
      </c>
      <c r="B1309" s="53" t="s">
        <v>203</v>
      </c>
      <c r="C1309" s="54" t="s">
        <v>17</v>
      </c>
      <c r="D1309" s="54" t="s">
        <v>189</v>
      </c>
      <c r="E1309" s="49">
        <v>8.9999999999999993E-3</v>
      </c>
      <c r="F1309" s="50">
        <v>10.24</v>
      </c>
      <c r="G1309" s="51">
        <f t="shared" si="80"/>
        <v>0.09</v>
      </c>
    </row>
    <row r="1310" spans="1:7">
      <c r="A1310" s="123" t="s">
        <v>190</v>
      </c>
      <c r="B1310" s="124"/>
      <c r="C1310" s="124"/>
      <c r="D1310" s="124"/>
      <c r="E1310" s="124"/>
      <c r="F1310" s="124"/>
      <c r="G1310" s="55">
        <v>0.25</v>
      </c>
    </row>
    <row r="1311" spans="1:7">
      <c r="A1311" s="123" t="s">
        <v>191</v>
      </c>
      <c r="B1311" s="124"/>
      <c r="C1311" s="124"/>
      <c r="D1311" s="124"/>
      <c r="E1311" s="124"/>
      <c r="F1311" s="124"/>
      <c r="G1311" s="55">
        <v>0.8</v>
      </c>
    </row>
    <row r="1312" spans="1:7">
      <c r="A1312" s="123" t="s">
        <v>192</v>
      </c>
      <c r="B1312" s="124"/>
      <c r="C1312" s="124"/>
      <c r="D1312" s="124"/>
      <c r="E1312" s="124"/>
      <c r="F1312" s="124"/>
      <c r="G1312" s="56">
        <f>SUM(G1310:G1311)</f>
        <v>1.05</v>
      </c>
    </row>
    <row r="1313" spans="1:7">
      <c r="A1313" s="123" t="s">
        <v>193</v>
      </c>
      <c r="B1313" s="124"/>
      <c r="C1313" s="124"/>
      <c r="D1313" s="124"/>
      <c r="E1313" s="124"/>
      <c r="F1313" s="124"/>
      <c r="G1313" s="55">
        <f>G1310*116.78%</f>
        <v>0.29194999999999999</v>
      </c>
    </row>
    <row r="1314" spans="1:7">
      <c r="A1314" s="123" t="s">
        <v>194</v>
      </c>
      <c r="B1314" s="124"/>
      <c r="C1314" s="124"/>
      <c r="D1314" s="124"/>
      <c r="E1314" s="124"/>
      <c r="F1314" s="124"/>
      <c r="G1314" s="55">
        <f>(G1313+G1312)*22.23%</f>
        <v>0.29831548499999999</v>
      </c>
    </row>
    <row r="1315" spans="1:7">
      <c r="A1315" s="123" t="s">
        <v>195</v>
      </c>
      <c r="B1315" s="124"/>
      <c r="C1315" s="124"/>
      <c r="D1315" s="124"/>
      <c r="E1315" s="124"/>
      <c r="F1315" s="124"/>
      <c r="G1315" s="55">
        <v>0</v>
      </c>
    </row>
    <row r="1316" spans="1:7">
      <c r="A1316" s="123" t="s">
        <v>196</v>
      </c>
      <c r="B1316" s="124"/>
      <c r="C1316" s="124"/>
      <c r="D1316" s="124"/>
      <c r="E1316" s="124"/>
      <c r="F1316" s="124"/>
      <c r="G1316" s="55">
        <f>SUM(G1313:G1315)</f>
        <v>0.59026548499999998</v>
      </c>
    </row>
    <row r="1317" spans="1:7">
      <c r="A1317" s="123" t="s">
        <v>197</v>
      </c>
      <c r="B1317" s="124"/>
      <c r="C1317" s="124"/>
      <c r="D1317" s="124"/>
      <c r="E1317" s="124"/>
      <c r="F1317" s="124"/>
      <c r="G1317" s="56">
        <f>TRUNC(G1312+G1316,2)</f>
        <v>1.64</v>
      </c>
    </row>
    <row r="1318" spans="1:7">
      <c r="A1318" s="123" t="s">
        <v>198</v>
      </c>
      <c r="B1318" s="124"/>
      <c r="C1318" s="124"/>
      <c r="D1318" s="124"/>
      <c r="E1318" s="124"/>
      <c r="F1318" s="124"/>
      <c r="G1318" s="55">
        <v>24.18</v>
      </c>
    </row>
    <row r="1319" spans="1:7">
      <c r="A1319" s="123" t="s">
        <v>199</v>
      </c>
      <c r="B1319" s="124"/>
      <c r="C1319" s="124"/>
      <c r="D1319" s="124"/>
      <c r="E1319" s="124"/>
      <c r="F1319" s="124"/>
      <c r="G1319" s="56">
        <f>TRUNC(G1317*G1318,2)</f>
        <v>39.65</v>
      </c>
    </row>
    <row r="1320" spans="1:7">
      <c r="A1320" s="125"/>
      <c r="B1320" s="126"/>
      <c r="C1320" s="126"/>
      <c r="D1320" s="126"/>
      <c r="E1320" s="126"/>
      <c r="F1320" s="126"/>
      <c r="G1320" s="127"/>
    </row>
    <row r="1321" spans="1:7" ht="30.6">
      <c r="A1321" s="46" t="s">
        <v>64</v>
      </c>
      <c r="B1321" s="47" t="s">
        <v>65</v>
      </c>
      <c r="C1321" s="48" t="s">
        <v>17</v>
      </c>
      <c r="D1321" s="48" t="s">
        <v>18</v>
      </c>
      <c r="E1321" s="49"/>
      <c r="F1321" s="50"/>
      <c r="G1321" s="51"/>
    </row>
    <row r="1322" spans="1:7" ht="20.399999999999999">
      <c r="A1322" s="52">
        <v>7356</v>
      </c>
      <c r="B1322" s="53" t="s">
        <v>263</v>
      </c>
      <c r="C1322" s="54" t="s">
        <v>45</v>
      </c>
      <c r="D1322" s="54" t="s">
        <v>214</v>
      </c>
      <c r="E1322" s="49">
        <v>0.33</v>
      </c>
      <c r="F1322" s="50">
        <v>12.61</v>
      </c>
      <c r="G1322" s="51">
        <f t="shared" ref="G1322:G1324" si="81">TRUNC(F1322*E1322,2)</f>
        <v>4.16</v>
      </c>
    </row>
    <row r="1323" spans="1:7" ht="20.399999999999999">
      <c r="A1323" s="52" t="s">
        <v>260</v>
      </c>
      <c r="B1323" s="53" t="s">
        <v>261</v>
      </c>
      <c r="C1323" s="54" t="s">
        <v>17</v>
      </c>
      <c r="D1323" s="54" t="s">
        <v>189</v>
      </c>
      <c r="E1323" s="49">
        <v>0.20048640000000001</v>
      </c>
      <c r="F1323" s="50">
        <v>11.53</v>
      </c>
      <c r="G1323" s="51">
        <f t="shared" si="81"/>
        <v>2.31</v>
      </c>
    </row>
    <row r="1324" spans="1:7" ht="20.399999999999999">
      <c r="A1324" s="52" t="s">
        <v>202</v>
      </c>
      <c r="B1324" s="53" t="s">
        <v>203</v>
      </c>
      <c r="C1324" s="54" t="s">
        <v>17</v>
      </c>
      <c r="D1324" s="54" t="s">
        <v>189</v>
      </c>
      <c r="E1324" s="49">
        <v>8.8999999999999996E-2</v>
      </c>
      <c r="F1324" s="50">
        <v>10.24</v>
      </c>
      <c r="G1324" s="51">
        <f t="shared" si="81"/>
        <v>0.91</v>
      </c>
    </row>
    <row r="1325" spans="1:7">
      <c r="A1325" s="123" t="s">
        <v>190</v>
      </c>
      <c r="B1325" s="124"/>
      <c r="C1325" s="124"/>
      <c r="D1325" s="124"/>
      <c r="E1325" s="124"/>
      <c r="F1325" s="124"/>
      <c r="G1325" s="55">
        <v>1.89</v>
      </c>
    </row>
    <row r="1326" spans="1:7">
      <c r="A1326" s="123" t="s">
        <v>191</v>
      </c>
      <c r="B1326" s="124"/>
      <c r="C1326" s="124"/>
      <c r="D1326" s="124"/>
      <c r="E1326" s="124"/>
      <c r="F1326" s="124"/>
      <c r="G1326" s="55">
        <v>5.49</v>
      </c>
    </row>
    <row r="1327" spans="1:7">
      <c r="A1327" s="123" t="s">
        <v>192</v>
      </c>
      <c r="B1327" s="124"/>
      <c r="C1327" s="124"/>
      <c r="D1327" s="124"/>
      <c r="E1327" s="124"/>
      <c r="F1327" s="124"/>
      <c r="G1327" s="56">
        <f>SUM(G1325:G1326)</f>
        <v>7.38</v>
      </c>
    </row>
    <row r="1328" spans="1:7">
      <c r="A1328" s="123" t="s">
        <v>193</v>
      </c>
      <c r="B1328" s="124"/>
      <c r="C1328" s="124"/>
      <c r="D1328" s="124"/>
      <c r="E1328" s="124"/>
      <c r="F1328" s="124"/>
      <c r="G1328" s="55">
        <f>G1325*116.78%</f>
        <v>2.2071419999999997</v>
      </c>
    </row>
    <row r="1329" spans="1:7">
      <c r="A1329" s="123" t="s">
        <v>194</v>
      </c>
      <c r="B1329" s="124"/>
      <c r="C1329" s="124"/>
      <c r="D1329" s="124"/>
      <c r="E1329" s="124"/>
      <c r="F1329" s="124"/>
      <c r="G1329" s="55">
        <f>(G1328+G1327)*22.23%</f>
        <v>2.1312216666000001</v>
      </c>
    </row>
    <row r="1330" spans="1:7">
      <c r="A1330" s="123" t="s">
        <v>195</v>
      </c>
      <c r="B1330" s="124"/>
      <c r="C1330" s="124"/>
      <c r="D1330" s="124"/>
      <c r="E1330" s="124"/>
      <c r="F1330" s="124"/>
      <c r="G1330" s="55">
        <v>0</v>
      </c>
    </row>
    <row r="1331" spans="1:7">
      <c r="A1331" s="123" t="s">
        <v>196</v>
      </c>
      <c r="B1331" s="124"/>
      <c r="C1331" s="124"/>
      <c r="D1331" s="124"/>
      <c r="E1331" s="124"/>
      <c r="F1331" s="124"/>
      <c r="G1331" s="55">
        <f>SUM(G1328:G1330)</f>
        <v>4.3383636665999994</v>
      </c>
    </row>
    <row r="1332" spans="1:7">
      <c r="A1332" s="123" t="s">
        <v>197</v>
      </c>
      <c r="B1332" s="124"/>
      <c r="C1332" s="124"/>
      <c r="D1332" s="124"/>
      <c r="E1332" s="124"/>
      <c r="F1332" s="124"/>
      <c r="G1332" s="56">
        <f>TRUNC(G1327+G1331,2)</f>
        <v>11.71</v>
      </c>
    </row>
    <row r="1333" spans="1:7">
      <c r="A1333" s="123" t="s">
        <v>198</v>
      </c>
      <c r="B1333" s="124"/>
      <c r="C1333" s="124"/>
      <c r="D1333" s="124"/>
      <c r="E1333" s="124"/>
      <c r="F1333" s="124"/>
      <c r="G1333" s="55">
        <v>35.82</v>
      </c>
    </row>
    <row r="1334" spans="1:7">
      <c r="A1334" s="123" t="s">
        <v>199</v>
      </c>
      <c r="B1334" s="124"/>
      <c r="C1334" s="124"/>
      <c r="D1334" s="124"/>
      <c r="E1334" s="124"/>
      <c r="F1334" s="124"/>
      <c r="G1334" s="56">
        <f>TRUNC(G1332*G1333,2)</f>
        <v>419.45</v>
      </c>
    </row>
    <row r="1335" spans="1:7">
      <c r="A1335" s="125"/>
      <c r="B1335" s="126"/>
      <c r="C1335" s="126"/>
      <c r="D1335" s="126"/>
      <c r="E1335" s="126"/>
      <c r="F1335" s="126"/>
      <c r="G1335" s="127"/>
    </row>
    <row r="1336" spans="1:7" ht="40.799999999999997">
      <c r="A1336" s="46" t="s">
        <v>66</v>
      </c>
      <c r="B1336" s="47" t="s">
        <v>67</v>
      </c>
      <c r="C1336" s="48" t="s">
        <v>17</v>
      </c>
      <c r="D1336" s="48" t="s">
        <v>18</v>
      </c>
      <c r="E1336" s="49"/>
      <c r="F1336" s="50"/>
      <c r="G1336" s="51"/>
    </row>
    <row r="1337" spans="1:7" ht="20.399999999999999">
      <c r="A1337" s="52">
        <v>7356</v>
      </c>
      <c r="B1337" s="53" t="s">
        <v>263</v>
      </c>
      <c r="C1337" s="54" t="s">
        <v>45</v>
      </c>
      <c r="D1337" s="54" t="s">
        <v>214</v>
      </c>
      <c r="E1337" s="49">
        <v>0.33</v>
      </c>
      <c r="F1337" s="50">
        <v>12.61</v>
      </c>
      <c r="G1337" s="51">
        <f t="shared" ref="G1337:G1339" si="82">TRUNC(F1337*E1337,2)</f>
        <v>4.16</v>
      </c>
    </row>
    <row r="1338" spans="1:7" ht="20.399999999999999">
      <c r="A1338" s="52" t="s">
        <v>260</v>
      </c>
      <c r="B1338" s="53" t="s">
        <v>261</v>
      </c>
      <c r="C1338" s="54" t="s">
        <v>17</v>
      </c>
      <c r="D1338" s="54" t="s">
        <v>189</v>
      </c>
      <c r="E1338" s="49">
        <v>0.16087560000000001</v>
      </c>
      <c r="F1338" s="50">
        <v>11.53</v>
      </c>
      <c r="G1338" s="51">
        <f t="shared" si="82"/>
        <v>1.85</v>
      </c>
    </row>
    <row r="1339" spans="1:7" ht="20.399999999999999">
      <c r="A1339" s="52" t="s">
        <v>202</v>
      </c>
      <c r="B1339" s="53" t="s">
        <v>203</v>
      </c>
      <c r="C1339" s="54" t="s">
        <v>17</v>
      </c>
      <c r="D1339" s="54" t="s">
        <v>189</v>
      </c>
      <c r="E1339" s="49">
        <v>6.4000000000000001E-2</v>
      </c>
      <c r="F1339" s="50">
        <v>10.24</v>
      </c>
      <c r="G1339" s="51">
        <f t="shared" si="82"/>
        <v>0.65</v>
      </c>
    </row>
    <row r="1340" spans="1:7">
      <c r="A1340" s="123" t="s">
        <v>190</v>
      </c>
      <c r="B1340" s="124"/>
      <c r="C1340" s="124"/>
      <c r="D1340" s="124"/>
      <c r="E1340" s="124"/>
      <c r="F1340" s="124"/>
      <c r="G1340" s="55">
        <v>1.47</v>
      </c>
    </row>
    <row r="1341" spans="1:7">
      <c r="A1341" s="123" t="s">
        <v>191</v>
      </c>
      <c r="B1341" s="124"/>
      <c r="C1341" s="124"/>
      <c r="D1341" s="124"/>
      <c r="E1341" s="124"/>
      <c r="F1341" s="124"/>
      <c r="G1341" s="55">
        <v>5.1899999999999995</v>
      </c>
    </row>
    <row r="1342" spans="1:7">
      <c r="A1342" s="123" t="s">
        <v>192</v>
      </c>
      <c r="B1342" s="124"/>
      <c r="C1342" s="124"/>
      <c r="D1342" s="124"/>
      <c r="E1342" s="124"/>
      <c r="F1342" s="124"/>
      <c r="G1342" s="56">
        <f>SUM(G1340:G1341)</f>
        <v>6.6599999999999993</v>
      </c>
    </row>
    <row r="1343" spans="1:7">
      <c r="A1343" s="123" t="s">
        <v>193</v>
      </c>
      <c r="B1343" s="124"/>
      <c r="C1343" s="124"/>
      <c r="D1343" s="124"/>
      <c r="E1343" s="124"/>
      <c r="F1343" s="124"/>
      <c r="G1343" s="55">
        <f>G1340*116.78%</f>
        <v>1.7166659999999998</v>
      </c>
    </row>
    <row r="1344" spans="1:7">
      <c r="A1344" s="123" t="s">
        <v>194</v>
      </c>
      <c r="B1344" s="124"/>
      <c r="C1344" s="124"/>
      <c r="D1344" s="124"/>
      <c r="E1344" s="124"/>
      <c r="F1344" s="124"/>
      <c r="G1344" s="55">
        <f>(G1343+G1342)*22.23%</f>
        <v>1.8621328517999995</v>
      </c>
    </row>
    <row r="1345" spans="1:7">
      <c r="A1345" s="123" t="s">
        <v>195</v>
      </c>
      <c r="B1345" s="124"/>
      <c r="C1345" s="124"/>
      <c r="D1345" s="124"/>
      <c r="E1345" s="124"/>
      <c r="F1345" s="124"/>
      <c r="G1345" s="55">
        <v>0</v>
      </c>
    </row>
    <row r="1346" spans="1:7">
      <c r="A1346" s="123" t="s">
        <v>196</v>
      </c>
      <c r="B1346" s="124"/>
      <c r="C1346" s="124"/>
      <c r="D1346" s="124"/>
      <c r="E1346" s="124"/>
      <c r="F1346" s="124"/>
      <c r="G1346" s="55">
        <f>SUM(G1343:G1345)</f>
        <v>3.5787988517999993</v>
      </c>
    </row>
    <row r="1347" spans="1:7">
      <c r="A1347" s="123" t="s">
        <v>197</v>
      </c>
      <c r="B1347" s="124"/>
      <c r="C1347" s="124"/>
      <c r="D1347" s="124"/>
      <c r="E1347" s="124"/>
      <c r="F1347" s="124"/>
      <c r="G1347" s="56">
        <f>TRUNC(G1342+G1346,2)</f>
        <v>10.23</v>
      </c>
    </row>
    <row r="1348" spans="1:7">
      <c r="A1348" s="123" t="s">
        <v>198</v>
      </c>
      <c r="B1348" s="124"/>
      <c r="C1348" s="124"/>
      <c r="D1348" s="124"/>
      <c r="E1348" s="124"/>
      <c r="F1348" s="124"/>
      <c r="G1348" s="55">
        <v>24.18</v>
      </c>
    </row>
    <row r="1349" spans="1:7">
      <c r="A1349" s="123" t="s">
        <v>199</v>
      </c>
      <c r="B1349" s="124"/>
      <c r="C1349" s="124"/>
      <c r="D1349" s="124"/>
      <c r="E1349" s="124"/>
      <c r="F1349" s="124"/>
      <c r="G1349" s="56">
        <f>TRUNC(G1347*G1348,2)</f>
        <v>247.36</v>
      </c>
    </row>
    <row r="1350" spans="1:7">
      <c r="A1350" s="125"/>
      <c r="B1350" s="126"/>
      <c r="C1350" s="126"/>
      <c r="D1350" s="126"/>
      <c r="E1350" s="126"/>
      <c r="F1350" s="126"/>
      <c r="G1350" s="127"/>
    </row>
    <row r="1351" spans="1:7" ht="30.6">
      <c r="A1351" s="46" t="s">
        <v>68</v>
      </c>
      <c r="B1351" s="47" t="s">
        <v>69</v>
      </c>
      <c r="C1351" s="48" t="s">
        <v>17</v>
      </c>
      <c r="D1351" s="48" t="s">
        <v>18</v>
      </c>
      <c r="E1351" s="49"/>
      <c r="F1351" s="50"/>
      <c r="G1351" s="51"/>
    </row>
    <row r="1352" spans="1:7" ht="30.6">
      <c r="A1352" s="52">
        <v>3767</v>
      </c>
      <c r="B1352" s="53" t="s">
        <v>264</v>
      </c>
      <c r="C1352" s="54" t="s">
        <v>45</v>
      </c>
      <c r="D1352" s="54" t="s">
        <v>32</v>
      </c>
      <c r="E1352" s="49">
        <v>0.1</v>
      </c>
      <c r="F1352" s="50">
        <v>0.48</v>
      </c>
      <c r="G1352" s="51">
        <f t="shared" ref="G1352:G1355" si="83">TRUNC(F1352*E1352,2)</f>
        <v>0.04</v>
      </c>
    </row>
    <row r="1353" spans="1:7" ht="20.399999999999999">
      <c r="A1353" s="52">
        <v>4051</v>
      </c>
      <c r="B1353" s="53" t="s">
        <v>265</v>
      </c>
      <c r="C1353" s="54" t="s">
        <v>45</v>
      </c>
      <c r="D1353" s="54" t="s">
        <v>266</v>
      </c>
      <c r="E1353" s="49">
        <v>4.8899999999999999E-2</v>
      </c>
      <c r="F1353" s="50">
        <v>37.840000000000003</v>
      </c>
      <c r="G1353" s="51">
        <f t="shared" si="83"/>
        <v>1.85</v>
      </c>
    </row>
    <row r="1354" spans="1:7" ht="20.399999999999999">
      <c r="A1354" s="52" t="s">
        <v>260</v>
      </c>
      <c r="B1354" s="53" t="s">
        <v>261</v>
      </c>
      <c r="C1354" s="54" t="s">
        <v>17</v>
      </c>
      <c r="D1354" s="54" t="s">
        <v>189</v>
      </c>
      <c r="E1354" s="49">
        <v>0.5</v>
      </c>
      <c r="F1354" s="50">
        <v>11.53</v>
      </c>
      <c r="G1354" s="51">
        <f t="shared" si="83"/>
        <v>5.76</v>
      </c>
    </row>
    <row r="1355" spans="1:7" ht="20.399999999999999">
      <c r="A1355" s="52" t="s">
        <v>202</v>
      </c>
      <c r="B1355" s="53" t="s">
        <v>203</v>
      </c>
      <c r="C1355" s="54" t="s">
        <v>17</v>
      </c>
      <c r="D1355" s="54" t="s">
        <v>189</v>
      </c>
      <c r="E1355" s="49">
        <v>0.247</v>
      </c>
      <c r="F1355" s="50">
        <v>10.24</v>
      </c>
      <c r="G1355" s="51">
        <f t="shared" si="83"/>
        <v>2.52</v>
      </c>
    </row>
    <row r="1356" spans="1:7">
      <c r="A1356" s="123" t="s">
        <v>190</v>
      </c>
      <c r="B1356" s="124"/>
      <c r="C1356" s="124"/>
      <c r="D1356" s="124"/>
      <c r="E1356" s="124"/>
      <c r="F1356" s="124"/>
      <c r="G1356" s="55">
        <v>4.8499999999999996</v>
      </c>
    </row>
    <row r="1357" spans="1:7">
      <c r="A1357" s="123" t="s">
        <v>191</v>
      </c>
      <c r="B1357" s="124"/>
      <c r="C1357" s="124"/>
      <c r="D1357" s="124"/>
      <c r="E1357" s="124"/>
      <c r="F1357" s="124"/>
      <c r="G1357" s="55">
        <v>5.3199999999999994</v>
      </c>
    </row>
    <row r="1358" spans="1:7">
      <c r="A1358" s="123" t="s">
        <v>192</v>
      </c>
      <c r="B1358" s="124"/>
      <c r="C1358" s="124"/>
      <c r="D1358" s="124"/>
      <c r="E1358" s="124"/>
      <c r="F1358" s="124"/>
      <c r="G1358" s="56">
        <f>SUM(G1356:G1357)</f>
        <v>10.169999999999998</v>
      </c>
    </row>
    <row r="1359" spans="1:7">
      <c r="A1359" s="123" t="s">
        <v>193</v>
      </c>
      <c r="B1359" s="124"/>
      <c r="C1359" s="124"/>
      <c r="D1359" s="124"/>
      <c r="E1359" s="124"/>
      <c r="F1359" s="124"/>
      <c r="G1359" s="55">
        <f>G1356*116.78%</f>
        <v>5.663829999999999</v>
      </c>
    </row>
    <row r="1360" spans="1:7">
      <c r="A1360" s="123" t="s">
        <v>194</v>
      </c>
      <c r="B1360" s="124"/>
      <c r="C1360" s="124"/>
      <c r="D1360" s="124"/>
      <c r="E1360" s="124"/>
      <c r="F1360" s="124"/>
      <c r="G1360" s="55">
        <f>(G1359+G1358)*22.23%</f>
        <v>3.5198604089999992</v>
      </c>
    </row>
    <row r="1361" spans="1:7">
      <c r="A1361" s="123" t="s">
        <v>195</v>
      </c>
      <c r="B1361" s="124"/>
      <c r="C1361" s="124"/>
      <c r="D1361" s="124"/>
      <c r="E1361" s="124"/>
      <c r="F1361" s="124"/>
      <c r="G1361" s="55">
        <v>0</v>
      </c>
    </row>
    <row r="1362" spans="1:7">
      <c r="A1362" s="123" t="s">
        <v>196</v>
      </c>
      <c r="B1362" s="124"/>
      <c r="C1362" s="124"/>
      <c r="D1362" s="124"/>
      <c r="E1362" s="124"/>
      <c r="F1362" s="124"/>
      <c r="G1362" s="55">
        <f>SUM(G1359:G1361)</f>
        <v>9.1836904089999987</v>
      </c>
    </row>
    <row r="1363" spans="1:7">
      <c r="A1363" s="123" t="s">
        <v>197</v>
      </c>
      <c r="B1363" s="124"/>
      <c r="C1363" s="124"/>
      <c r="D1363" s="124"/>
      <c r="E1363" s="124"/>
      <c r="F1363" s="124"/>
      <c r="G1363" s="56">
        <f>TRUNC(G1358+G1362,2)</f>
        <v>19.350000000000001</v>
      </c>
    </row>
    <row r="1364" spans="1:7">
      <c r="A1364" s="123" t="s">
        <v>198</v>
      </c>
      <c r="B1364" s="124"/>
      <c r="C1364" s="124"/>
      <c r="D1364" s="124"/>
      <c r="E1364" s="124"/>
      <c r="F1364" s="124"/>
      <c r="G1364" s="55">
        <v>35.82</v>
      </c>
    </row>
    <row r="1365" spans="1:7">
      <c r="A1365" s="123" t="s">
        <v>199</v>
      </c>
      <c r="B1365" s="124"/>
      <c r="C1365" s="124"/>
      <c r="D1365" s="124"/>
      <c r="E1365" s="124"/>
      <c r="F1365" s="124"/>
      <c r="G1365" s="56">
        <f>TRUNC(G1363*G1364,2)</f>
        <v>693.11</v>
      </c>
    </row>
    <row r="1366" spans="1:7">
      <c r="A1366" s="125"/>
      <c r="B1366" s="126"/>
      <c r="C1366" s="126"/>
      <c r="D1366" s="126"/>
      <c r="E1366" s="126"/>
      <c r="F1366" s="126"/>
      <c r="G1366" s="127"/>
    </row>
    <row r="1367" spans="1:7" ht="30.6">
      <c r="A1367" s="46" t="s">
        <v>70</v>
      </c>
      <c r="B1367" s="47" t="s">
        <v>71</v>
      </c>
      <c r="C1367" s="48" t="s">
        <v>17</v>
      </c>
      <c r="D1367" s="48" t="s">
        <v>18</v>
      </c>
      <c r="E1367" s="49"/>
      <c r="F1367" s="50"/>
      <c r="G1367" s="51"/>
    </row>
    <row r="1368" spans="1:7" ht="30.6">
      <c r="A1368" s="52">
        <v>3767</v>
      </c>
      <c r="B1368" s="53" t="s">
        <v>264</v>
      </c>
      <c r="C1368" s="54" t="s">
        <v>45</v>
      </c>
      <c r="D1368" s="54" t="s">
        <v>32</v>
      </c>
      <c r="E1368" s="49">
        <v>0.1</v>
      </c>
      <c r="F1368" s="50">
        <v>0.48</v>
      </c>
      <c r="G1368" s="51">
        <f t="shared" ref="G1368:G1371" si="84">TRUNC(F1368*E1368,2)</f>
        <v>0.04</v>
      </c>
    </row>
    <row r="1369" spans="1:7" ht="20.399999999999999">
      <c r="A1369" s="52">
        <v>4051</v>
      </c>
      <c r="B1369" s="53" t="s">
        <v>265</v>
      </c>
      <c r="C1369" s="54" t="s">
        <v>45</v>
      </c>
      <c r="D1369" s="54" t="s">
        <v>266</v>
      </c>
      <c r="E1369" s="49">
        <v>4.8899999999999999E-2</v>
      </c>
      <c r="F1369" s="50">
        <v>37.840000000000003</v>
      </c>
      <c r="G1369" s="51">
        <f t="shared" si="84"/>
        <v>1.85</v>
      </c>
    </row>
    <row r="1370" spans="1:7" ht="20.399999999999999">
      <c r="A1370" s="52" t="s">
        <v>260</v>
      </c>
      <c r="B1370" s="53" t="s">
        <v>261</v>
      </c>
      <c r="C1370" s="54" t="s">
        <v>17</v>
      </c>
      <c r="D1370" s="54" t="s">
        <v>189</v>
      </c>
      <c r="E1370" s="49">
        <v>0.23</v>
      </c>
      <c r="F1370" s="50">
        <v>11.53</v>
      </c>
      <c r="G1370" s="51">
        <f t="shared" si="84"/>
        <v>2.65</v>
      </c>
    </row>
    <row r="1371" spans="1:7" ht="20.399999999999999">
      <c r="A1371" s="52" t="s">
        <v>202</v>
      </c>
      <c r="B1371" s="53" t="s">
        <v>203</v>
      </c>
      <c r="C1371" s="54" t="s">
        <v>17</v>
      </c>
      <c r="D1371" s="54" t="s">
        <v>189</v>
      </c>
      <c r="E1371" s="49">
        <v>0.10814</v>
      </c>
      <c r="F1371" s="50">
        <v>10.24</v>
      </c>
      <c r="G1371" s="51">
        <f t="shared" si="84"/>
        <v>1.1000000000000001</v>
      </c>
    </row>
    <row r="1372" spans="1:7">
      <c r="A1372" s="123" t="s">
        <v>190</v>
      </c>
      <c r="B1372" s="124"/>
      <c r="C1372" s="124"/>
      <c r="D1372" s="124"/>
      <c r="E1372" s="124"/>
      <c r="F1372" s="124"/>
      <c r="G1372" s="55">
        <v>2.2000000000000002</v>
      </c>
    </row>
    <row r="1373" spans="1:7">
      <c r="A1373" s="123" t="s">
        <v>191</v>
      </c>
      <c r="B1373" s="124"/>
      <c r="C1373" s="124"/>
      <c r="D1373" s="124"/>
      <c r="E1373" s="124"/>
      <c r="F1373" s="124"/>
      <c r="G1373" s="55">
        <v>3.44</v>
      </c>
    </row>
    <row r="1374" spans="1:7">
      <c r="A1374" s="123" t="s">
        <v>192</v>
      </c>
      <c r="B1374" s="124"/>
      <c r="C1374" s="124"/>
      <c r="D1374" s="124"/>
      <c r="E1374" s="124"/>
      <c r="F1374" s="124"/>
      <c r="G1374" s="56">
        <f>SUM(G1372:G1373)</f>
        <v>5.6400000000000006</v>
      </c>
    </row>
    <row r="1375" spans="1:7">
      <c r="A1375" s="123" t="s">
        <v>193</v>
      </c>
      <c r="B1375" s="124"/>
      <c r="C1375" s="124"/>
      <c r="D1375" s="124"/>
      <c r="E1375" s="124"/>
      <c r="F1375" s="124"/>
      <c r="G1375" s="55">
        <f>G1372*116.78%</f>
        <v>2.5691600000000001</v>
      </c>
    </row>
    <row r="1376" spans="1:7">
      <c r="A1376" s="123" t="s">
        <v>194</v>
      </c>
      <c r="B1376" s="124"/>
      <c r="C1376" s="124"/>
      <c r="D1376" s="124"/>
      <c r="E1376" s="124"/>
      <c r="F1376" s="124"/>
      <c r="G1376" s="55">
        <f>(G1375+G1374)*22.23%</f>
        <v>1.824896268</v>
      </c>
    </row>
    <row r="1377" spans="1:7">
      <c r="A1377" s="123" t="s">
        <v>195</v>
      </c>
      <c r="B1377" s="124"/>
      <c r="C1377" s="124"/>
      <c r="D1377" s="124"/>
      <c r="E1377" s="124"/>
      <c r="F1377" s="124"/>
      <c r="G1377" s="55">
        <v>0</v>
      </c>
    </row>
    <row r="1378" spans="1:7">
      <c r="A1378" s="123" t="s">
        <v>196</v>
      </c>
      <c r="B1378" s="124"/>
      <c r="C1378" s="124"/>
      <c r="D1378" s="124"/>
      <c r="E1378" s="124"/>
      <c r="F1378" s="124"/>
      <c r="G1378" s="55">
        <f>SUM(G1375:G1377)</f>
        <v>4.3940562679999999</v>
      </c>
    </row>
    <row r="1379" spans="1:7">
      <c r="A1379" s="123" t="s">
        <v>197</v>
      </c>
      <c r="B1379" s="124"/>
      <c r="C1379" s="124"/>
      <c r="D1379" s="124"/>
      <c r="E1379" s="124"/>
      <c r="F1379" s="124"/>
      <c r="G1379" s="56">
        <f>TRUNC(G1374+G1378,2)</f>
        <v>10.029999999999999</v>
      </c>
    </row>
    <row r="1380" spans="1:7">
      <c r="A1380" s="123" t="s">
        <v>198</v>
      </c>
      <c r="B1380" s="124"/>
      <c r="C1380" s="124"/>
      <c r="D1380" s="124"/>
      <c r="E1380" s="124"/>
      <c r="F1380" s="124"/>
      <c r="G1380" s="55">
        <v>24.18</v>
      </c>
    </row>
    <row r="1381" spans="1:7">
      <c r="A1381" s="123" t="s">
        <v>199</v>
      </c>
      <c r="B1381" s="124"/>
      <c r="C1381" s="124"/>
      <c r="D1381" s="124"/>
      <c r="E1381" s="124"/>
      <c r="F1381" s="124"/>
      <c r="G1381" s="56">
        <f>TRUNC(G1379*G1380,2)</f>
        <v>242.52</v>
      </c>
    </row>
    <row r="1382" spans="1:7">
      <c r="A1382" s="125"/>
      <c r="B1382" s="126"/>
      <c r="C1382" s="126"/>
      <c r="D1382" s="126"/>
      <c r="E1382" s="126"/>
      <c r="F1382" s="126"/>
      <c r="G1382" s="127"/>
    </row>
    <row r="1383" spans="1:7">
      <c r="A1383" s="46">
        <v>6</v>
      </c>
      <c r="B1383" s="117" t="s">
        <v>72</v>
      </c>
      <c r="C1383" s="117"/>
      <c r="D1383" s="117"/>
      <c r="E1383" s="117"/>
      <c r="F1383" s="117"/>
      <c r="G1383" s="118"/>
    </row>
    <row r="1384" spans="1:7" ht="40.799999999999997">
      <c r="A1384" s="46" t="s">
        <v>73</v>
      </c>
      <c r="B1384" s="47" t="s">
        <v>74</v>
      </c>
      <c r="C1384" s="48" t="s">
        <v>17</v>
      </c>
      <c r="D1384" s="48" t="s">
        <v>32</v>
      </c>
      <c r="E1384" s="49"/>
      <c r="F1384" s="50"/>
      <c r="G1384" s="51"/>
    </row>
    <row r="1385" spans="1:7" ht="40.799999999999997">
      <c r="A1385" s="52">
        <v>11795</v>
      </c>
      <c r="B1385" s="53" t="s">
        <v>267</v>
      </c>
      <c r="C1385" s="54" t="s">
        <v>45</v>
      </c>
      <c r="D1385" s="54" t="s">
        <v>18</v>
      </c>
      <c r="E1385" s="49">
        <v>1.0049999999999999</v>
      </c>
      <c r="F1385" s="50">
        <v>378.23</v>
      </c>
      <c r="G1385" s="51">
        <f t="shared" ref="G1385:G1391" si="85">TRUNC(F1385*E1385,2)</f>
        <v>380.12</v>
      </c>
    </row>
    <row r="1386" spans="1:7">
      <c r="A1386" s="52">
        <v>37329</v>
      </c>
      <c r="B1386" s="53" t="s">
        <v>268</v>
      </c>
      <c r="C1386" s="54" t="s">
        <v>45</v>
      </c>
      <c r="D1386" s="54" t="s">
        <v>207</v>
      </c>
      <c r="E1386" s="49">
        <v>3.5099999999999999E-2</v>
      </c>
      <c r="F1386" s="50">
        <v>31.82</v>
      </c>
      <c r="G1386" s="51">
        <f t="shared" si="85"/>
        <v>1.1100000000000001</v>
      </c>
    </row>
    <row r="1387" spans="1:7" ht="30.6">
      <c r="A1387" s="52">
        <v>37591</v>
      </c>
      <c r="B1387" s="53" t="s">
        <v>269</v>
      </c>
      <c r="C1387" s="54" t="s">
        <v>45</v>
      </c>
      <c r="D1387" s="54" t="s">
        <v>32</v>
      </c>
      <c r="E1387" s="49">
        <v>2</v>
      </c>
      <c r="F1387" s="50">
        <v>23.6</v>
      </c>
      <c r="G1387" s="51">
        <f t="shared" si="85"/>
        <v>47.2</v>
      </c>
    </row>
    <row r="1388" spans="1:7" ht="20.399999999999999">
      <c r="A1388" s="52">
        <v>4823</v>
      </c>
      <c r="B1388" s="53" t="s">
        <v>270</v>
      </c>
      <c r="C1388" s="54" t="s">
        <v>45</v>
      </c>
      <c r="D1388" s="54" t="s">
        <v>207</v>
      </c>
      <c r="E1388" s="49">
        <v>0.52280000000000004</v>
      </c>
      <c r="F1388" s="50">
        <v>27.3</v>
      </c>
      <c r="G1388" s="51">
        <f t="shared" si="85"/>
        <v>14.27</v>
      </c>
    </row>
    <row r="1389" spans="1:7" ht="40.799999999999997">
      <c r="A1389" s="52">
        <v>7568</v>
      </c>
      <c r="B1389" s="53" t="s">
        <v>232</v>
      </c>
      <c r="C1389" s="54" t="s">
        <v>45</v>
      </c>
      <c r="D1389" s="54" t="s">
        <v>32</v>
      </c>
      <c r="E1389" s="49">
        <v>6</v>
      </c>
      <c r="F1389" s="50">
        <v>0.41</v>
      </c>
      <c r="G1389" s="51">
        <f t="shared" si="85"/>
        <v>2.46</v>
      </c>
    </row>
    <row r="1390" spans="1:7" ht="20.399999999999999">
      <c r="A1390" s="52" t="s">
        <v>271</v>
      </c>
      <c r="B1390" s="53" t="s">
        <v>272</v>
      </c>
      <c r="C1390" s="54" t="s">
        <v>17</v>
      </c>
      <c r="D1390" s="54" t="s">
        <v>189</v>
      </c>
      <c r="E1390" s="49">
        <v>1.4645319999999999</v>
      </c>
      <c r="F1390" s="50">
        <v>11.13</v>
      </c>
      <c r="G1390" s="51">
        <f t="shared" si="85"/>
        <v>16.3</v>
      </c>
    </row>
    <row r="1391" spans="1:7" ht="20.399999999999999">
      <c r="A1391" s="52" t="s">
        <v>202</v>
      </c>
      <c r="B1391" s="53" t="s">
        <v>203</v>
      </c>
      <c r="C1391" s="54" t="s">
        <v>17</v>
      </c>
      <c r="D1391" s="54" t="s">
        <v>189</v>
      </c>
      <c r="E1391" s="49">
        <v>0.98</v>
      </c>
      <c r="F1391" s="50">
        <v>10.24</v>
      </c>
      <c r="G1391" s="51">
        <f t="shared" si="85"/>
        <v>10.029999999999999</v>
      </c>
    </row>
    <row r="1392" spans="1:7">
      <c r="A1392" s="123" t="s">
        <v>190</v>
      </c>
      <c r="B1392" s="124"/>
      <c r="C1392" s="124"/>
      <c r="D1392" s="124"/>
      <c r="E1392" s="124"/>
      <c r="F1392" s="124"/>
      <c r="G1392" s="55">
        <v>15.15</v>
      </c>
    </row>
    <row r="1393" spans="1:7">
      <c r="A1393" s="123" t="s">
        <v>191</v>
      </c>
      <c r="B1393" s="124"/>
      <c r="C1393" s="124"/>
      <c r="D1393" s="124"/>
      <c r="E1393" s="124"/>
      <c r="F1393" s="124"/>
      <c r="G1393" s="55">
        <v>456.34</v>
      </c>
    </row>
    <row r="1394" spans="1:7">
      <c r="A1394" s="123" t="s">
        <v>192</v>
      </c>
      <c r="B1394" s="124"/>
      <c r="C1394" s="124"/>
      <c r="D1394" s="124"/>
      <c r="E1394" s="124"/>
      <c r="F1394" s="124"/>
      <c r="G1394" s="56">
        <f>SUM(G1392:G1393)</f>
        <v>471.48999999999995</v>
      </c>
    </row>
    <row r="1395" spans="1:7">
      <c r="A1395" s="123" t="s">
        <v>193</v>
      </c>
      <c r="B1395" s="124"/>
      <c r="C1395" s="124"/>
      <c r="D1395" s="124"/>
      <c r="E1395" s="124"/>
      <c r="F1395" s="124"/>
      <c r="G1395" s="55">
        <f>G1392*116.78%</f>
        <v>17.692170000000001</v>
      </c>
    </row>
    <row r="1396" spans="1:7">
      <c r="A1396" s="123" t="s">
        <v>194</v>
      </c>
      <c r="B1396" s="124"/>
      <c r="C1396" s="124"/>
      <c r="D1396" s="124"/>
      <c r="E1396" s="124"/>
      <c r="F1396" s="124"/>
      <c r="G1396" s="55">
        <f>(G1395+G1394)*22.23%</f>
        <v>108.74519639099998</v>
      </c>
    </row>
    <row r="1397" spans="1:7">
      <c r="A1397" s="123" t="s">
        <v>195</v>
      </c>
      <c r="B1397" s="124"/>
      <c r="C1397" s="124"/>
      <c r="D1397" s="124"/>
      <c r="E1397" s="124"/>
      <c r="F1397" s="124"/>
      <c r="G1397" s="55">
        <v>0</v>
      </c>
    </row>
    <row r="1398" spans="1:7">
      <c r="A1398" s="123" t="s">
        <v>196</v>
      </c>
      <c r="B1398" s="124"/>
      <c r="C1398" s="124"/>
      <c r="D1398" s="124"/>
      <c r="E1398" s="124"/>
      <c r="F1398" s="124"/>
      <c r="G1398" s="55">
        <f>SUM(G1395:G1397)</f>
        <v>126.43736639099998</v>
      </c>
    </row>
    <row r="1399" spans="1:7">
      <c r="A1399" s="123" t="s">
        <v>197</v>
      </c>
      <c r="B1399" s="124"/>
      <c r="C1399" s="124"/>
      <c r="D1399" s="124"/>
      <c r="E1399" s="124"/>
      <c r="F1399" s="124"/>
      <c r="G1399" s="56">
        <f>TRUNC(G1394+G1398,2)</f>
        <v>597.91999999999996</v>
      </c>
    </row>
    <row r="1400" spans="1:7">
      <c r="A1400" s="123" t="s">
        <v>198</v>
      </c>
      <c r="B1400" s="124"/>
      <c r="C1400" s="124"/>
      <c r="D1400" s="124"/>
      <c r="E1400" s="124"/>
      <c r="F1400" s="124"/>
      <c r="G1400" s="55">
        <v>1</v>
      </c>
    </row>
    <row r="1401" spans="1:7">
      <c r="A1401" s="123" t="s">
        <v>199</v>
      </c>
      <c r="B1401" s="124"/>
      <c r="C1401" s="124"/>
      <c r="D1401" s="124"/>
      <c r="E1401" s="124"/>
      <c r="F1401" s="124"/>
      <c r="G1401" s="56">
        <f>TRUNC(G1399*G1400,2)</f>
        <v>597.91999999999996</v>
      </c>
    </row>
    <row r="1402" spans="1:7">
      <c r="A1402" s="125"/>
      <c r="B1402" s="126"/>
      <c r="C1402" s="126"/>
      <c r="D1402" s="126"/>
      <c r="E1402" s="126"/>
      <c r="F1402" s="126"/>
      <c r="G1402" s="127"/>
    </row>
    <row r="1403" spans="1:7" ht="61.2">
      <c r="A1403" s="46" t="s">
        <v>75</v>
      </c>
      <c r="B1403" s="47" t="s">
        <v>76</v>
      </c>
      <c r="C1403" s="48" t="s">
        <v>17</v>
      </c>
      <c r="D1403" s="48" t="s">
        <v>32</v>
      </c>
      <c r="E1403" s="49"/>
      <c r="F1403" s="50"/>
      <c r="G1403" s="51"/>
    </row>
    <row r="1404" spans="1:7" ht="40.799999999999997">
      <c r="A1404" s="52" t="s">
        <v>273</v>
      </c>
      <c r="B1404" s="53" t="s">
        <v>274</v>
      </c>
      <c r="C1404" s="54" t="s">
        <v>17</v>
      </c>
      <c r="D1404" s="54" t="s">
        <v>32</v>
      </c>
      <c r="E1404" s="49">
        <v>1</v>
      </c>
      <c r="F1404" s="50">
        <v>27.57</v>
      </c>
      <c r="G1404" s="51">
        <f t="shared" ref="G1404:G1406" si="86">TRUNC(F1404*E1404,2)</f>
        <v>27.57</v>
      </c>
    </row>
    <row r="1405" spans="1:7" ht="30.6">
      <c r="A1405" s="52" t="s">
        <v>275</v>
      </c>
      <c r="B1405" s="53" t="s">
        <v>276</v>
      </c>
      <c r="C1405" s="54" t="s">
        <v>17</v>
      </c>
      <c r="D1405" s="54" t="s">
        <v>32</v>
      </c>
      <c r="E1405" s="49">
        <v>1</v>
      </c>
      <c r="F1405" s="50">
        <v>7.91</v>
      </c>
      <c r="G1405" s="51">
        <f t="shared" si="86"/>
        <v>7.91</v>
      </c>
    </row>
    <row r="1406" spans="1:7" ht="30.6">
      <c r="A1406" s="52" t="s">
        <v>277</v>
      </c>
      <c r="B1406" s="53" t="s">
        <v>278</v>
      </c>
      <c r="C1406" s="54" t="s">
        <v>17</v>
      </c>
      <c r="D1406" s="54" t="s">
        <v>32</v>
      </c>
      <c r="E1406" s="49">
        <v>1</v>
      </c>
      <c r="F1406" s="50">
        <v>107.23</v>
      </c>
      <c r="G1406" s="51">
        <f t="shared" si="86"/>
        <v>107.23</v>
      </c>
    </row>
    <row r="1407" spans="1:7">
      <c r="A1407" s="123" t="s">
        <v>190</v>
      </c>
      <c r="B1407" s="124"/>
      <c r="C1407" s="124"/>
      <c r="D1407" s="124"/>
      <c r="E1407" s="124"/>
      <c r="F1407" s="124"/>
      <c r="G1407" s="55">
        <v>4.7</v>
      </c>
    </row>
    <row r="1408" spans="1:7">
      <c r="A1408" s="123" t="s">
        <v>191</v>
      </c>
      <c r="B1408" s="124"/>
      <c r="C1408" s="124"/>
      <c r="D1408" s="124"/>
      <c r="E1408" s="124"/>
      <c r="F1408" s="124"/>
      <c r="G1408" s="55">
        <v>138.01</v>
      </c>
    </row>
    <row r="1409" spans="1:7">
      <c r="A1409" s="123" t="s">
        <v>192</v>
      </c>
      <c r="B1409" s="124"/>
      <c r="C1409" s="124"/>
      <c r="D1409" s="124"/>
      <c r="E1409" s="124"/>
      <c r="F1409" s="124"/>
      <c r="G1409" s="56">
        <f>SUM(G1407:G1408)</f>
        <v>142.70999999999998</v>
      </c>
    </row>
    <row r="1410" spans="1:7">
      <c r="A1410" s="123" t="s">
        <v>193</v>
      </c>
      <c r="B1410" s="124"/>
      <c r="C1410" s="124"/>
      <c r="D1410" s="124"/>
      <c r="E1410" s="124"/>
      <c r="F1410" s="124"/>
      <c r="G1410" s="55">
        <f>G1407*116.78%</f>
        <v>5.4886600000000003</v>
      </c>
    </row>
    <row r="1411" spans="1:7">
      <c r="A1411" s="123" t="s">
        <v>194</v>
      </c>
      <c r="B1411" s="124"/>
      <c r="C1411" s="124"/>
      <c r="D1411" s="124"/>
      <c r="E1411" s="124"/>
      <c r="F1411" s="124"/>
      <c r="G1411" s="55">
        <f>(G1410+G1409)*22.23%</f>
        <v>32.944562118</v>
      </c>
    </row>
    <row r="1412" spans="1:7">
      <c r="A1412" s="123" t="s">
        <v>195</v>
      </c>
      <c r="B1412" s="124"/>
      <c r="C1412" s="124"/>
      <c r="D1412" s="124"/>
      <c r="E1412" s="124"/>
      <c r="F1412" s="124"/>
      <c r="G1412" s="55">
        <v>0</v>
      </c>
    </row>
    <row r="1413" spans="1:7">
      <c r="A1413" s="123" t="s">
        <v>196</v>
      </c>
      <c r="B1413" s="124"/>
      <c r="C1413" s="124"/>
      <c r="D1413" s="124"/>
      <c r="E1413" s="124"/>
      <c r="F1413" s="124"/>
      <c r="G1413" s="55">
        <f>SUM(G1410:G1412)</f>
        <v>38.433222118000003</v>
      </c>
    </row>
    <row r="1414" spans="1:7">
      <c r="A1414" s="123" t="s">
        <v>197</v>
      </c>
      <c r="B1414" s="124"/>
      <c r="C1414" s="124"/>
      <c r="D1414" s="124"/>
      <c r="E1414" s="124"/>
      <c r="F1414" s="124"/>
      <c r="G1414" s="56">
        <f>TRUNC(G1409+G1413,2)</f>
        <v>181.14</v>
      </c>
    </row>
    <row r="1415" spans="1:7">
      <c r="A1415" s="123" t="s">
        <v>198</v>
      </c>
      <c r="B1415" s="124"/>
      <c r="C1415" s="124"/>
      <c r="D1415" s="124"/>
      <c r="E1415" s="124"/>
      <c r="F1415" s="124"/>
      <c r="G1415" s="55">
        <v>2</v>
      </c>
    </row>
    <row r="1416" spans="1:7">
      <c r="A1416" s="123" t="s">
        <v>199</v>
      </c>
      <c r="B1416" s="124"/>
      <c r="C1416" s="124"/>
      <c r="D1416" s="124"/>
      <c r="E1416" s="124"/>
      <c r="F1416" s="124"/>
      <c r="G1416" s="56">
        <f>TRUNC(G1414*G1415,2)</f>
        <v>362.28</v>
      </c>
    </row>
    <row r="1417" spans="1:7">
      <c r="A1417" s="125"/>
      <c r="B1417" s="126"/>
      <c r="C1417" s="126"/>
      <c r="D1417" s="126"/>
      <c r="E1417" s="126"/>
      <c r="F1417" s="126"/>
      <c r="G1417" s="127"/>
    </row>
    <row r="1418" spans="1:7" ht="81.599999999999994">
      <c r="A1418" s="46" t="s">
        <v>49</v>
      </c>
      <c r="B1418" s="47" t="s">
        <v>50</v>
      </c>
      <c r="C1418" s="48" t="s">
        <v>17</v>
      </c>
      <c r="D1418" s="48" t="s">
        <v>18</v>
      </c>
      <c r="E1418" s="49"/>
      <c r="F1418" s="50"/>
      <c r="G1418" s="51"/>
    </row>
    <row r="1419" spans="1:7" ht="51">
      <c r="A1419" s="52">
        <v>34557</v>
      </c>
      <c r="B1419" s="53" t="s">
        <v>249</v>
      </c>
      <c r="C1419" s="54" t="s">
        <v>45</v>
      </c>
      <c r="D1419" s="54" t="s">
        <v>82</v>
      </c>
      <c r="E1419" s="49">
        <v>0.42</v>
      </c>
      <c r="F1419" s="50">
        <v>0.98</v>
      </c>
      <c r="G1419" s="51">
        <f t="shared" ref="G1419:G1424" si="87">TRUNC(F1419*E1419,2)</f>
        <v>0.41</v>
      </c>
    </row>
    <row r="1420" spans="1:7" ht="20.399999999999999">
      <c r="A1420" s="52">
        <v>37395</v>
      </c>
      <c r="B1420" s="53" t="s">
        <v>250</v>
      </c>
      <c r="C1420" s="54" t="s">
        <v>45</v>
      </c>
      <c r="D1420" s="54" t="s">
        <v>251</v>
      </c>
      <c r="E1420" s="49">
        <v>5.0000000000000001E-3</v>
      </c>
      <c r="F1420" s="50">
        <v>36.159999999999997</v>
      </c>
      <c r="G1420" s="51">
        <f t="shared" si="87"/>
        <v>0.18</v>
      </c>
    </row>
    <row r="1421" spans="1:7" ht="20.399999999999999">
      <c r="A1421" s="52">
        <v>7266</v>
      </c>
      <c r="B1421" s="53" t="s">
        <v>252</v>
      </c>
      <c r="C1421" s="54" t="s">
        <v>45</v>
      </c>
      <c r="D1421" s="54" t="s">
        <v>253</v>
      </c>
      <c r="E1421" s="49">
        <v>2.793E-2</v>
      </c>
      <c r="F1421" s="50">
        <v>367.51</v>
      </c>
      <c r="G1421" s="51">
        <f t="shared" si="87"/>
        <v>10.26</v>
      </c>
    </row>
    <row r="1422" spans="1:7" ht="61.2">
      <c r="A1422" s="52" t="s">
        <v>254</v>
      </c>
      <c r="B1422" s="53" t="s">
        <v>255</v>
      </c>
      <c r="C1422" s="54" t="s">
        <v>17</v>
      </c>
      <c r="D1422" s="54" t="s">
        <v>21</v>
      </c>
      <c r="E1422" s="49">
        <v>9.7999999999999997E-3</v>
      </c>
      <c r="F1422" s="50">
        <v>414.08</v>
      </c>
      <c r="G1422" s="51">
        <f t="shared" si="87"/>
        <v>4.05</v>
      </c>
    </row>
    <row r="1423" spans="1:7" ht="20.399999999999999">
      <c r="A1423" s="52" t="s">
        <v>200</v>
      </c>
      <c r="B1423" s="53" t="s">
        <v>201</v>
      </c>
      <c r="C1423" s="54" t="s">
        <v>17</v>
      </c>
      <c r="D1423" s="54" t="s">
        <v>189</v>
      </c>
      <c r="E1423" s="49">
        <v>1.2455099999999999</v>
      </c>
      <c r="F1423" s="50">
        <v>10.220000000000001</v>
      </c>
      <c r="G1423" s="51">
        <f t="shared" si="87"/>
        <v>12.72</v>
      </c>
    </row>
    <row r="1424" spans="1:7" ht="20.399999999999999">
      <c r="A1424" s="52" t="s">
        <v>202</v>
      </c>
      <c r="B1424" s="53" t="s">
        <v>203</v>
      </c>
      <c r="C1424" s="54" t="s">
        <v>17</v>
      </c>
      <c r="D1424" s="54" t="s">
        <v>189</v>
      </c>
      <c r="E1424" s="49">
        <v>0.6</v>
      </c>
      <c r="F1424" s="50">
        <v>10.24</v>
      </c>
      <c r="G1424" s="51">
        <f t="shared" si="87"/>
        <v>6.14</v>
      </c>
    </row>
    <row r="1425" spans="1:7">
      <c r="A1425" s="123" t="s">
        <v>190</v>
      </c>
      <c r="B1425" s="124"/>
      <c r="C1425" s="124"/>
      <c r="D1425" s="124"/>
      <c r="E1425" s="124"/>
      <c r="F1425" s="124"/>
      <c r="G1425" s="55">
        <v>12.27</v>
      </c>
    </row>
    <row r="1426" spans="1:7">
      <c r="A1426" s="123" t="s">
        <v>191</v>
      </c>
      <c r="B1426" s="124"/>
      <c r="C1426" s="124"/>
      <c r="D1426" s="124"/>
      <c r="E1426" s="124"/>
      <c r="F1426" s="124"/>
      <c r="G1426" s="55">
        <v>21.49</v>
      </c>
    </row>
    <row r="1427" spans="1:7">
      <c r="A1427" s="123" t="s">
        <v>192</v>
      </c>
      <c r="B1427" s="124"/>
      <c r="C1427" s="124"/>
      <c r="D1427" s="124"/>
      <c r="E1427" s="124"/>
      <c r="F1427" s="124"/>
      <c r="G1427" s="56">
        <f>SUM(G1425:G1426)</f>
        <v>33.76</v>
      </c>
    </row>
    <row r="1428" spans="1:7">
      <c r="A1428" s="123" t="s">
        <v>193</v>
      </c>
      <c r="B1428" s="124"/>
      <c r="C1428" s="124"/>
      <c r="D1428" s="124"/>
      <c r="E1428" s="124"/>
      <c r="F1428" s="124"/>
      <c r="G1428" s="55">
        <f>G1425*116.78%</f>
        <v>14.328905999999998</v>
      </c>
    </row>
    <row r="1429" spans="1:7">
      <c r="A1429" s="123" t="s">
        <v>194</v>
      </c>
      <c r="B1429" s="124"/>
      <c r="C1429" s="124"/>
      <c r="D1429" s="124"/>
      <c r="E1429" s="124"/>
      <c r="F1429" s="124"/>
      <c r="G1429" s="55">
        <f>(G1428+G1427)*22.23%</f>
        <v>10.690163803799999</v>
      </c>
    </row>
    <row r="1430" spans="1:7">
      <c r="A1430" s="123" t="s">
        <v>195</v>
      </c>
      <c r="B1430" s="124"/>
      <c r="C1430" s="124"/>
      <c r="D1430" s="124"/>
      <c r="E1430" s="124"/>
      <c r="F1430" s="124"/>
      <c r="G1430" s="55">
        <v>0</v>
      </c>
    </row>
    <row r="1431" spans="1:7">
      <c r="A1431" s="123" t="s">
        <v>196</v>
      </c>
      <c r="B1431" s="124"/>
      <c r="C1431" s="124"/>
      <c r="D1431" s="124"/>
      <c r="E1431" s="124"/>
      <c r="F1431" s="124"/>
      <c r="G1431" s="55">
        <f>SUM(G1428:G1430)</f>
        <v>25.019069803799997</v>
      </c>
    </row>
    <row r="1432" spans="1:7">
      <c r="A1432" s="123" t="s">
        <v>197</v>
      </c>
      <c r="B1432" s="124"/>
      <c r="C1432" s="124"/>
      <c r="D1432" s="124"/>
      <c r="E1432" s="124"/>
      <c r="F1432" s="124"/>
      <c r="G1432" s="56">
        <f>TRUNC(G1427+G1431,2)</f>
        <v>58.77</v>
      </c>
    </row>
    <row r="1433" spans="1:7">
      <c r="A1433" s="123" t="s">
        <v>198</v>
      </c>
      <c r="B1433" s="124"/>
      <c r="C1433" s="124"/>
      <c r="D1433" s="124"/>
      <c r="E1433" s="124"/>
      <c r="F1433" s="124"/>
      <c r="G1433" s="55">
        <v>2.3199999999999998</v>
      </c>
    </row>
    <row r="1434" spans="1:7">
      <c r="A1434" s="123" t="s">
        <v>199</v>
      </c>
      <c r="B1434" s="124"/>
      <c r="C1434" s="124"/>
      <c r="D1434" s="124"/>
      <c r="E1434" s="124"/>
      <c r="F1434" s="124"/>
      <c r="G1434" s="56">
        <f>TRUNC(G1432*G1433,2)</f>
        <v>136.34</v>
      </c>
    </row>
    <row r="1435" spans="1:7">
      <c r="A1435" s="125"/>
      <c r="B1435" s="126"/>
      <c r="C1435" s="126"/>
      <c r="D1435" s="126"/>
      <c r="E1435" s="126"/>
      <c r="F1435" s="126"/>
      <c r="G1435" s="127"/>
    </row>
    <row r="1436" spans="1:7" ht="81.599999999999994">
      <c r="A1436" s="46" t="s">
        <v>53</v>
      </c>
      <c r="B1436" s="47" t="s">
        <v>54</v>
      </c>
      <c r="C1436" s="48" t="s">
        <v>17</v>
      </c>
      <c r="D1436" s="48" t="s">
        <v>18</v>
      </c>
      <c r="E1436" s="49"/>
      <c r="F1436" s="50"/>
      <c r="G1436" s="51"/>
    </row>
    <row r="1437" spans="1:7" ht="61.2">
      <c r="A1437" s="52" t="s">
        <v>254</v>
      </c>
      <c r="B1437" s="53" t="s">
        <v>255</v>
      </c>
      <c r="C1437" s="54" t="s">
        <v>17</v>
      </c>
      <c r="D1437" s="54" t="s">
        <v>21</v>
      </c>
      <c r="E1437" s="49">
        <v>2.1299999999999999E-2</v>
      </c>
      <c r="F1437" s="50">
        <v>414.08</v>
      </c>
      <c r="G1437" s="51">
        <f t="shared" ref="G1437:G1439" si="88">TRUNC(F1437*E1437,2)</f>
        <v>8.81</v>
      </c>
    </row>
    <row r="1438" spans="1:7" ht="20.399999999999999">
      <c r="A1438" s="52" t="s">
        <v>200</v>
      </c>
      <c r="B1438" s="53" t="s">
        <v>201</v>
      </c>
      <c r="C1438" s="54" t="s">
        <v>17</v>
      </c>
      <c r="D1438" s="54" t="s">
        <v>189</v>
      </c>
      <c r="E1438" s="49">
        <v>0.32634730000000001</v>
      </c>
      <c r="F1438" s="50">
        <v>10.220000000000001</v>
      </c>
      <c r="G1438" s="51">
        <f t="shared" si="88"/>
        <v>3.33</v>
      </c>
    </row>
    <row r="1439" spans="1:7" ht="20.399999999999999">
      <c r="A1439" s="52" t="s">
        <v>202</v>
      </c>
      <c r="B1439" s="53" t="s">
        <v>203</v>
      </c>
      <c r="C1439" s="54" t="s">
        <v>17</v>
      </c>
      <c r="D1439" s="54" t="s">
        <v>189</v>
      </c>
      <c r="E1439" s="49">
        <v>0.13</v>
      </c>
      <c r="F1439" s="50">
        <v>10.24</v>
      </c>
      <c r="G1439" s="51">
        <f t="shared" si="88"/>
        <v>1.33</v>
      </c>
    </row>
    <row r="1440" spans="1:7">
      <c r="A1440" s="123" t="s">
        <v>190</v>
      </c>
      <c r="B1440" s="124"/>
      <c r="C1440" s="124"/>
      <c r="D1440" s="124"/>
      <c r="E1440" s="124"/>
      <c r="F1440" s="124"/>
      <c r="G1440" s="55">
        <v>3.66</v>
      </c>
    </row>
    <row r="1441" spans="1:7">
      <c r="A1441" s="123" t="s">
        <v>191</v>
      </c>
      <c r="B1441" s="124"/>
      <c r="C1441" s="124"/>
      <c r="D1441" s="124"/>
      <c r="E1441" s="124"/>
      <c r="F1441" s="124"/>
      <c r="G1441" s="55">
        <v>9.81</v>
      </c>
    </row>
    <row r="1442" spans="1:7">
      <c r="A1442" s="123" t="s">
        <v>192</v>
      </c>
      <c r="B1442" s="124"/>
      <c r="C1442" s="124"/>
      <c r="D1442" s="124"/>
      <c r="E1442" s="124"/>
      <c r="F1442" s="124"/>
      <c r="G1442" s="56">
        <f>SUM(G1440:G1441)</f>
        <v>13.47</v>
      </c>
    </row>
    <row r="1443" spans="1:7">
      <c r="A1443" s="123" t="s">
        <v>193</v>
      </c>
      <c r="B1443" s="124"/>
      <c r="C1443" s="124"/>
      <c r="D1443" s="124"/>
      <c r="E1443" s="124"/>
      <c r="F1443" s="124"/>
      <c r="G1443" s="55">
        <f>G1440*116.78%</f>
        <v>4.2741480000000003</v>
      </c>
    </row>
    <row r="1444" spans="1:7">
      <c r="A1444" s="123" t="s">
        <v>194</v>
      </c>
      <c r="B1444" s="124"/>
      <c r="C1444" s="124"/>
      <c r="D1444" s="124"/>
      <c r="E1444" s="124"/>
      <c r="F1444" s="124"/>
      <c r="G1444" s="55">
        <f>(G1443+G1442)*22.23%</f>
        <v>3.9445241004000007</v>
      </c>
    </row>
    <row r="1445" spans="1:7">
      <c r="A1445" s="123" t="s">
        <v>195</v>
      </c>
      <c r="B1445" s="124"/>
      <c r="C1445" s="124"/>
      <c r="D1445" s="124"/>
      <c r="E1445" s="124"/>
      <c r="F1445" s="124"/>
      <c r="G1445" s="55">
        <v>0</v>
      </c>
    </row>
    <row r="1446" spans="1:7">
      <c r="A1446" s="123" t="s">
        <v>196</v>
      </c>
      <c r="B1446" s="124"/>
      <c r="C1446" s="124"/>
      <c r="D1446" s="124"/>
      <c r="E1446" s="124"/>
      <c r="F1446" s="124"/>
      <c r="G1446" s="55">
        <f>SUM(G1443:G1445)</f>
        <v>8.218672100400001</v>
      </c>
    </row>
    <row r="1447" spans="1:7">
      <c r="A1447" s="123" t="s">
        <v>197</v>
      </c>
      <c r="B1447" s="124"/>
      <c r="C1447" s="124"/>
      <c r="D1447" s="124"/>
      <c r="E1447" s="124"/>
      <c r="F1447" s="124"/>
      <c r="G1447" s="56">
        <f>TRUNC(G1442+G1446,2)</f>
        <v>21.68</v>
      </c>
    </row>
    <row r="1448" spans="1:7">
      <c r="A1448" s="123" t="s">
        <v>198</v>
      </c>
      <c r="B1448" s="124"/>
      <c r="C1448" s="124"/>
      <c r="D1448" s="124"/>
      <c r="E1448" s="124"/>
      <c r="F1448" s="124"/>
      <c r="G1448" s="55">
        <v>4.6500000000000004</v>
      </c>
    </row>
    <row r="1449" spans="1:7">
      <c r="A1449" s="123" t="s">
        <v>199</v>
      </c>
      <c r="B1449" s="124"/>
      <c r="C1449" s="124"/>
      <c r="D1449" s="124"/>
      <c r="E1449" s="124"/>
      <c r="F1449" s="124"/>
      <c r="G1449" s="56">
        <f>TRUNC(G1447*G1448,2)</f>
        <v>100.81</v>
      </c>
    </row>
    <row r="1450" spans="1:7">
      <c r="A1450" s="125"/>
      <c r="B1450" s="126"/>
      <c r="C1450" s="126"/>
      <c r="D1450" s="126"/>
      <c r="E1450" s="126"/>
      <c r="F1450" s="126"/>
      <c r="G1450" s="127"/>
    </row>
    <row r="1451" spans="1:7" ht="30.6">
      <c r="A1451" s="46" t="s">
        <v>62</v>
      </c>
      <c r="B1451" s="47" t="s">
        <v>63</v>
      </c>
      <c r="C1451" s="48" t="s">
        <v>17</v>
      </c>
      <c r="D1451" s="48" t="s">
        <v>18</v>
      </c>
      <c r="E1451" s="49"/>
      <c r="F1451" s="50"/>
      <c r="G1451" s="51"/>
    </row>
    <row r="1452" spans="1:7" ht="20.399999999999999">
      <c r="A1452" s="52">
        <v>6085</v>
      </c>
      <c r="B1452" s="53" t="s">
        <v>262</v>
      </c>
      <c r="C1452" s="54" t="s">
        <v>45</v>
      </c>
      <c r="D1452" s="54" t="s">
        <v>214</v>
      </c>
      <c r="E1452" s="49">
        <v>0.16</v>
      </c>
      <c r="F1452" s="50">
        <v>3.8</v>
      </c>
      <c r="G1452" s="51">
        <f t="shared" ref="G1452:G1454" si="89">TRUNC(F1452*E1452,2)</f>
        <v>0.6</v>
      </c>
    </row>
    <row r="1453" spans="1:7" ht="20.399999999999999">
      <c r="A1453" s="52" t="s">
        <v>260</v>
      </c>
      <c r="B1453" s="53" t="s">
        <v>261</v>
      </c>
      <c r="C1453" s="54" t="s">
        <v>17</v>
      </c>
      <c r="D1453" s="54" t="s">
        <v>189</v>
      </c>
      <c r="E1453" s="49">
        <v>3.2000000000000001E-2</v>
      </c>
      <c r="F1453" s="50">
        <v>11.53</v>
      </c>
      <c r="G1453" s="51">
        <f t="shared" si="89"/>
        <v>0.36</v>
      </c>
    </row>
    <row r="1454" spans="1:7" ht="20.399999999999999">
      <c r="A1454" s="52" t="s">
        <v>202</v>
      </c>
      <c r="B1454" s="53" t="s">
        <v>203</v>
      </c>
      <c r="C1454" s="54" t="s">
        <v>17</v>
      </c>
      <c r="D1454" s="54" t="s">
        <v>189</v>
      </c>
      <c r="E1454" s="49">
        <v>8.9999999999999993E-3</v>
      </c>
      <c r="F1454" s="50">
        <v>10.24</v>
      </c>
      <c r="G1454" s="51">
        <f t="shared" si="89"/>
        <v>0.09</v>
      </c>
    </row>
    <row r="1455" spans="1:7">
      <c r="A1455" s="123" t="s">
        <v>190</v>
      </c>
      <c r="B1455" s="124"/>
      <c r="C1455" s="124"/>
      <c r="D1455" s="124"/>
      <c r="E1455" s="124"/>
      <c r="F1455" s="124"/>
      <c r="G1455" s="55">
        <v>0.25</v>
      </c>
    </row>
    <row r="1456" spans="1:7">
      <c r="A1456" s="123" t="s">
        <v>191</v>
      </c>
      <c r="B1456" s="124"/>
      <c r="C1456" s="124"/>
      <c r="D1456" s="124"/>
      <c r="E1456" s="124"/>
      <c r="F1456" s="124"/>
      <c r="G1456" s="55">
        <v>0.8</v>
      </c>
    </row>
    <row r="1457" spans="1:7">
      <c r="A1457" s="123" t="s">
        <v>192</v>
      </c>
      <c r="B1457" s="124"/>
      <c r="C1457" s="124"/>
      <c r="D1457" s="124"/>
      <c r="E1457" s="124"/>
      <c r="F1457" s="124"/>
      <c r="G1457" s="56">
        <f>SUM(G1455:G1456)</f>
        <v>1.05</v>
      </c>
    </row>
    <row r="1458" spans="1:7">
      <c r="A1458" s="123" t="s">
        <v>193</v>
      </c>
      <c r="B1458" s="124"/>
      <c r="C1458" s="124"/>
      <c r="D1458" s="124"/>
      <c r="E1458" s="124"/>
      <c r="F1458" s="124"/>
      <c r="G1458" s="55">
        <f>G1455*116.78%</f>
        <v>0.29194999999999999</v>
      </c>
    </row>
    <row r="1459" spans="1:7">
      <c r="A1459" s="123" t="s">
        <v>194</v>
      </c>
      <c r="B1459" s="124"/>
      <c r="C1459" s="124"/>
      <c r="D1459" s="124"/>
      <c r="E1459" s="124"/>
      <c r="F1459" s="124"/>
      <c r="G1459" s="55">
        <f>(G1458+G1457)*22.23%</f>
        <v>0.29831548499999999</v>
      </c>
    </row>
    <row r="1460" spans="1:7">
      <c r="A1460" s="123" t="s">
        <v>195</v>
      </c>
      <c r="B1460" s="124"/>
      <c r="C1460" s="124"/>
      <c r="D1460" s="124"/>
      <c r="E1460" s="124"/>
      <c r="F1460" s="124"/>
      <c r="G1460" s="55">
        <v>0</v>
      </c>
    </row>
    <row r="1461" spans="1:7">
      <c r="A1461" s="123" t="s">
        <v>196</v>
      </c>
      <c r="B1461" s="124"/>
      <c r="C1461" s="124"/>
      <c r="D1461" s="124"/>
      <c r="E1461" s="124"/>
      <c r="F1461" s="124"/>
      <c r="G1461" s="55">
        <f>SUM(G1458:G1460)</f>
        <v>0.59026548499999998</v>
      </c>
    </row>
    <row r="1462" spans="1:7">
      <c r="A1462" s="123" t="s">
        <v>197</v>
      </c>
      <c r="B1462" s="124"/>
      <c r="C1462" s="124"/>
      <c r="D1462" s="124"/>
      <c r="E1462" s="124"/>
      <c r="F1462" s="124"/>
      <c r="G1462" s="56">
        <f>TRUNC(G1457+G1461,2)</f>
        <v>1.64</v>
      </c>
    </row>
    <row r="1463" spans="1:7">
      <c r="A1463" s="123" t="s">
        <v>198</v>
      </c>
      <c r="B1463" s="124"/>
      <c r="C1463" s="124"/>
      <c r="D1463" s="124"/>
      <c r="E1463" s="124"/>
      <c r="F1463" s="124"/>
      <c r="G1463" s="55">
        <v>4.6500000000000004</v>
      </c>
    </row>
    <row r="1464" spans="1:7">
      <c r="A1464" s="123" t="s">
        <v>199</v>
      </c>
      <c r="B1464" s="124"/>
      <c r="C1464" s="124"/>
      <c r="D1464" s="124"/>
      <c r="E1464" s="124"/>
      <c r="F1464" s="124"/>
      <c r="G1464" s="56">
        <f>TRUNC(G1462*G1463,2)</f>
        <v>7.62</v>
      </c>
    </row>
    <row r="1465" spans="1:7">
      <c r="A1465" s="125"/>
      <c r="B1465" s="126"/>
      <c r="C1465" s="126"/>
      <c r="D1465" s="126"/>
      <c r="E1465" s="126"/>
      <c r="F1465" s="126"/>
      <c r="G1465" s="127"/>
    </row>
    <row r="1466" spans="1:7" ht="40.799999999999997">
      <c r="A1466" s="46" t="s">
        <v>66</v>
      </c>
      <c r="B1466" s="47" t="s">
        <v>67</v>
      </c>
      <c r="C1466" s="48" t="s">
        <v>17</v>
      </c>
      <c r="D1466" s="48" t="s">
        <v>18</v>
      </c>
      <c r="E1466" s="49"/>
      <c r="F1466" s="50"/>
      <c r="G1466" s="51"/>
    </row>
    <row r="1467" spans="1:7" ht="20.399999999999999">
      <c r="A1467" s="52">
        <v>7356</v>
      </c>
      <c r="B1467" s="53" t="s">
        <v>263</v>
      </c>
      <c r="C1467" s="54" t="s">
        <v>45</v>
      </c>
      <c r="D1467" s="54" t="s">
        <v>214</v>
      </c>
      <c r="E1467" s="49">
        <v>0.33</v>
      </c>
      <c r="F1467" s="50">
        <v>12.61</v>
      </c>
      <c r="G1467" s="51">
        <f t="shared" ref="G1467:G1469" si="90">TRUNC(F1467*E1467,2)</f>
        <v>4.16</v>
      </c>
    </row>
    <row r="1468" spans="1:7" ht="20.399999999999999">
      <c r="A1468" s="52" t="s">
        <v>260</v>
      </c>
      <c r="B1468" s="53" t="s">
        <v>261</v>
      </c>
      <c r="C1468" s="54" t="s">
        <v>17</v>
      </c>
      <c r="D1468" s="54" t="s">
        <v>189</v>
      </c>
      <c r="E1468" s="49">
        <v>0.16087560000000001</v>
      </c>
      <c r="F1468" s="50">
        <v>11.53</v>
      </c>
      <c r="G1468" s="51">
        <f t="shared" si="90"/>
        <v>1.85</v>
      </c>
    </row>
    <row r="1469" spans="1:7" ht="20.399999999999999">
      <c r="A1469" s="52" t="s">
        <v>202</v>
      </c>
      <c r="B1469" s="53" t="s">
        <v>203</v>
      </c>
      <c r="C1469" s="54" t="s">
        <v>17</v>
      </c>
      <c r="D1469" s="54" t="s">
        <v>189</v>
      </c>
      <c r="E1469" s="49">
        <v>6.4000000000000001E-2</v>
      </c>
      <c r="F1469" s="50">
        <v>10.24</v>
      </c>
      <c r="G1469" s="51">
        <f t="shared" si="90"/>
        <v>0.65</v>
      </c>
    </row>
    <row r="1470" spans="1:7">
      <c r="A1470" s="123" t="s">
        <v>190</v>
      </c>
      <c r="B1470" s="124"/>
      <c r="C1470" s="124"/>
      <c r="D1470" s="124"/>
      <c r="E1470" s="124"/>
      <c r="F1470" s="124"/>
      <c r="G1470" s="55">
        <v>1.47</v>
      </c>
    </row>
    <row r="1471" spans="1:7">
      <c r="A1471" s="123" t="s">
        <v>191</v>
      </c>
      <c r="B1471" s="124"/>
      <c r="C1471" s="124"/>
      <c r="D1471" s="124"/>
      <c r="E1471" s="124"/>
      <c r="F1471" s="124"/>
      <c r="G1471" s="55">
        <v>5.1899999999999995</v>
      </c>
    </row>
    <row r="1472" spans="1:7">
      <c r="A1472" s="123" t="s">
        <v>192</v>
      </c>
      <c r="B1472" s="124"/>
      <c r="C1472" s="124"/>
      <c r="D1472" s="124"/>
      <c r="E1472" s="124"/>
      <c r="F1472" s="124"/>
      <c r="G1472" s="56">
        <f>SUM(G1470:G1471)</f>
        <v>6.6599999999999993</v>
      </c>
    </row>
    <row r="1473" spans="1:7">
      <c r="A1473" s="123" t="s">
        <v>193</v>
      </c>
      <c r="B1473" s="124"/>
      <c r="C1473" s="124"/>
      <c r="D1473" s="124"/>
      <c r="E1473" s="124"/>
      <c r="F1473" s="124"/>
      <c r="G1473" s="55">
        <f>G1470*116.78%</f>
        <v>1.7166659999999998</v>
      </c>
    </row>
    <row r="1474" spans="1:7">
      <c r="A1474" s="123" t="s">
        <v>194</v>
      </c>
      <c r="B1474" s="124"/>
      <c r="C1474" s="124"/>
      <c r="D1474" s="124"/>
      <c r="E1474" s="124"/>
      <c r="F1474" s="124"/>
      <c r="G1474" s="55">
        <f>(G1473+G1472)*22.23%</f>
        <v>1.8621328517999995</v>
      </c>
    </row>
    <row r="1475" spans="1:7">
      <c r="A1475" s="123" t="s">
        <v>195</v>
      </c>
      <c r="B1475" s="124"/>
      <c r="C1475" s="124"/>
      <c r="D1475" s="124"/>
      <c r="E1475" s="124"/>
      <c r="F1475" s="124"/>
      <c r="G1475" s="55">
        <v>0</v>
      </c>
    </row>
    <row r="1476" spans="1:7">
      <c r="A1476" s="123" t="s">
        <v>196</v>
      </c>
      <c r="B1476" s="124"/>
      <c r="C1476" s="124"/>
      <c r="D1476" s="124"/>
      <c r="E1476" s="124"/>
      <c r="F1476" s="124"/>
      <c r="G1476" s="55">
        <f>SUM(G1473:G1475)</f>
        <v>3.5787988517999993</v>
      </c>
    </row>
    <row r="1477" spans="1:7">
      <c r="A1477" s="123" t="s">
        <v>197</v>
      </c>
      <c r="B1477" s="124"/>
      <c r="C1477" s="124"/>
      <c r="D1477" s="124"/>
      <c r="E1477" s="124"/>
      <c r="F1477" s="124"/>
      <c r="G1477" s="56">
        <f>TRUNC(G1472+G1476,2)</f>
        <v>10.23</v>
      </c>
    </row>
    <row r="1478" spans="1:7">
      <c r="A1478" s="123" t="s">
        <v>198</v>
      </c>
      <c r="B1478" s="124"/>
      <c r="C1478" s="124"/>
      <c r="D1478" s="124"/>
      <c r="E1478" s="124"/>
      <c r="F1478" s="124"/>
      <c r="G1478" s="55">
        <v>4.6500000000000004</v>
      </c>
    </row>
    <row r="1479" spans="1:7">
      <c r="A1479" s="123" t="s">
        <v>199</v>
      </c>
      <c r="B1479" s="124"/>
      <c r="C1479" s="124"/>
      <c r="D1479" s="124"/>
      <c r="E1479" s="124"/>
      <c r="F1479" s="124"/>
      <c r="G1479" s="56">
        <f>TRUNC(G1477*G1478,2)</f>
        <v>47.56</v>
      </c>
    </row>
    <row r="1480" spans="1:7">
      <c r="A1480" s="125"/>
      <c r="B1480" s="126"/>
      <c r="C1480" s="126"/>
      <c r="D1480" s="126"/>
      <c r="E1480" s="126"/>
      <c r="F1480" s="126"/>
      <c r="G1480" s="127"/>
    </row>
    <row r="1481" spans="1:7" ht="30.6">
      <c r="A1481" s="46" t="s">
        <v>70</v>
      </c>
      <c r="B1481" s="47" t="s">
        <v>71</v>
      </c>
      <c r="C1481" s="48" t="s">
        <v>17</v>
      </c>
      <c r="D1481" s="48" t="s">
        <v>18</v>
      </c>
      <c r="E1481" s="49"/>
      <c r="F1481" s="50"/>
      <c r="G1481" s="51"/>
    </row>
    <row r="1482" spans="1:7" ht="30.6">
      <c r="A1482" s="52">
        <v>3767</v>
      </c>
      <c r="B1482" s="53" t="s">
        <v>264</v>
      </c>
      <c r="C1482" s="54" t="s">
        <v>45</v>
      </c>
      <c r="D1482" s="54" t="s">
        <v>32</v>
      </c>
      <c r="E1482" s="49">
        <v>0.1</v>
      </c>
      <c r="F1482" s="50">
        <v>0.48</v>
      </c>
      <c r="G1482" s="51">
        <f t="shared" ref="G1482:G1485" si="91">TRUNC(F1482*E1482,2)</f>
        <v>0.04</v>
      </c>
    </row>
    <row r="1483" spans="1:7" ht="20.399999999999999">
      <c r="A1483" s="52">
        <v>4051</v>
      </c>
      <c r="B1483" s="53" t="s">
        <v>265</v>
      </c>
      <c r="C1483" s="54" t="s">
        <v>45</v>
      </c>
      <c r="D1483" s="54" t="s">
        <v>266</v>
      </c>
      <c r="E1483" s="49">
        <v>4.8899999999999999E-2</v>
      </c>
      <c r="F1483" s="50">
        <v>37.840000000000003</v>
      </c>
      <c r="G1483" s="51">
        <f t="shared" si="91"/>
        <v>1.85</v>
      </c>
    </row>
    <row r="1484" spans="1:7" ht="20.399999999999999">
      <c r="A1484" s="52" t="s">
        <v>260</v>
      </c>
      <c r="B1484" s="53" t="s">
        <v>261</v>
      </c>
      <c r="C1484" s="54" t="s">
        <v>17</v>
      </c>
      <c r="D1484" s="54" t="s">
        <v>189</v>
      </c>
      <c r="E1484" s="49">
        <v>0.23</v>
      </c>
      <c r="F1484" s="50">
        <v>11.53</v>
      </c>
      <c r="G1484" s="51">
        <f t="shared" si="91"/>
        <v>2.65</v>
      </c>
    </row>
    <row r="1485" spans="1:7" ht="20.399999999999999">
      <c r="A1485" s="52" t="s">
        <v>202</v>
      </c>
      <c r="B1485" s="53" t="s">
        <v>203</v>
      </c>
      <c r="C1485" s="54" t="s">
        <v>17</v>
      </c>
      <c r="D1485" s="54" t="s">
        <v>189</v>
      </c>
      <c r="E1485" s="49">
        <v>0.10814</v>
      </c>
      <c r="F1485" s="50">
        <v>10.24</v>
      </c>
      <c r="G1485" s="51">
        <f t="shared" si="91"/>
        <v>1.1000000000000001</v>
      </c>
    </row>
    <row r="1486" spans="1:7">
      <c r="A1486" s="123" t="s">
        <v>190</v>
      </c>
      <c r="B1486" s="124"/>
      <c r="C1486" s="124"/>
      <c r="D1486" s="124"/>
      <c r="E1486" s="124"/>
      <c r="F1486" s="124"/>
      <c r="G1486" s="55">
        <v>2.2000000000000002</v>
      </c>
    </row>
    <row r="1487" spans="1:7">
      <c r="A1487" s="123" t="s">
        <v>191</v>
      </c>
      <c r="B1487" s="124"/>
      <c r="C1487" s="124"/>
      <c r="D1487" s="124"/>
      <c r="E1487" s="124"/>
      <c r="F1487" s="124"/>
      <c r="G1487" s="55">
        <v>3.44</v>
      </c>
    </row>
    <row r="1488" spans="1:7">
      <c r="A1488" s="123" t="s">
        <v>192</v>
      </c>
      <c r="B1488" s="124"/>
      <c r="C1488" s="124"/>
      <c r="D1488" s="124"/>
      <c r="E1488" s="124"/>
      <c r="F1488" s="124"/>
      <c r="G1488" s="56">
        <f>SUM(G1486:G1487)</f>
        <v>5.6400000000000006</v>
      </c>
    </row>
    <row r="1489" spans="1:7">
      <c r="A1489" s="123" t="s">
        <v>193</v>
      </c>
      <c r="B1489" s="124"/>
      <c r="C1489" s="124"/>
      <c r="D1489" s="124"/>
      <c r="E1489" s="124"/>
      <c r="F1489" s="124"/>
      <c r="G1489" s="55">
        <f>G1486*116.78%</f>
        <v>2.5691600000000001</v>
      </c>
    </row>
    <row r="1490" spans="1:7">
      <c r="A1490" s="123" t="s">
        <v>194</v>
      </c>
      <c r="B1490" s="124"/>
      <c r="C1490" s="124"/>
      <c r="D1490" s="124"/>
      <c r="E1490" s="124"/>
      <c r="F1490" s="124"/>
      <c r="G1490" s="55">
        <f>(G1489+G1488)*22.23%</f>
        <v>1.824896268</v>
      </c>
    </row>
    <row r="1491" spans="1:7">
      <c r="A1491" s="123" t="s">
        <v>195</v>
      </c>
      <c r="B1491" s="124"/>
      <c r="C1491" s="124"/>
      <c r="D1491" s="124"/>
      <c r="E1491" s="124"/>
      <c r="F1491" s="124"/>
      <c r="G1491" s="55">
        <v>0</v>
      </c>
    </row>
    <row r="1492" spans="1:7">
      <c r="A1492" s="123" t="s">
        <v>196</v>
      </c>
      <c r="B1492" s="124"/>
      <c r="C1492" s="124"/>
      <c r="D1492" s="124"/>
      <c r="E1492" s="124"/>
      <c r="F1492" s="124"/>
      <c r="G1492" s="55">
        <f>SUM(G1489:G1491)</f>
        <v>4.3940562679999999</v>
      </c>
    </row>
    <row r="1493" spans="1:7">
      <c r="A1493" s="123" t="s">
        <v>197</v>
      </c>
      <c r="B1493" s="124"/>
      <c r="C1493" s="124"/>
      <c r="D1493" s="124"/>
      <c r="E1493" s="124"/>
      <c r="F1493" s="124"/>
      <c r="G1493" s="56">
        <f>TRUNC(G1488+G1492,2)</f>
        <v>10.029999999999999</v>
      </c>
    </row>
    <row r="1494" spans="1:7">
      <c r="A1494" s="123" t="s">
        <v>198</v>
      </c>
      <c r="B1494" s="124"/>
      <c r="C1494" s="124"/>
      <c r="D1494" s="124"/>
      <c r="E1494" s="124"/>
      <c r="F1494" s="124"/>
      <c r="G1494" s="55">
        <v>4.6500000000000004</v>
      </c>
    </row>
    <row r="1495" spans="1:7">
      <c r="A1495" s="123" t="s">
        <v>199</v>
      </c>
      <c r="B1495" s="124"/>
      <c r="C1495" s="124"/>
      <c r="D1495" s="124"/>
      <c r="E1495" s="124"/>
      <c r="F1495" s="124"/>
      <c r="G1495" s="56">
        <f>TRUNC(G1493*G1494,2)</f>
        <v>46.63</v>
      </c>
    </row>
    <row r="1496" spans="1:7">
      <c r="A1496" s="125"/>
      <c r="B1496" s="126"/>
      <c r="C1496" s="126"/>
      <c r="D1496" s="126"/>
      <c r="E1496" s="126"/>
      <c r="F1496" s="126"/>
      <c r="G1496" s="127"/>
    </row>
    <row r="1497" spans="1:7" ht="30.6">
      <c r="A1497" s="46" t="s">
        <v>77</v>
      </c>
      <c r="B1497" s="47" t="s">
        <v>78</v>
      </c>
      <c r="C1497" s="48" t="s">
        <v>17</v>
      </c>
      <c r="D1497" s="48" t="s">
        <v>18</v>
      </c>
      <c r="E1497" s="49"/>
      <c r="F1497" s="50"/>
      <c r="G1497" s="51"/>
    </row>
    <row r="1498" spans="1:7" ht="40.799999999999997">
      <c r="A1498" s="52">
        <v>11795</v>
      </c>
      <c r="B1498" s="53" t="s">
        <v>267</v>
      </c>
      <c r="C1498" s="54" t="s">
        <v>45</v>
      </c>
      <c r="D1498" s="54" t="s">
        <v>18</v>
      </c>
      <c r="E1498" s="49">
        <v>1</v>
      </c>
      <c r="F1498" s="50">
        <v>378.23</v>
      </c>
      <c r="G1498" s="51">
        <f t="shared" ref="G1498:G1502" si="92">TRUNC(F1498*E1498,2)</f>
        <v>378.23</v>
      </c>
    </row>
    <row r="1499" spans="1:7">
      <c r="A1499" s="52">
        <v>1380</v>
      </c>
      <c r="B1499" s="53" t="s">
        <v>279</v>
      </c>
      <c r="C1499" s="54" t="s">
        <v>45</v>
      </c>
      <c r="D1499" s="54" t="s">
        <v>207</v>
      </c>
      <c r="E1499" s="49">
        <v>0.7</v>
      </c>
      <c r="F1499" s="50">
        <v>3</v>
      </c>
      <c r="G1499" s="51">
        <f t="shared" si="92"/>
        <v>2.1</v>
      </c>
    </row>
    <row r="1500" spans="1:7" ht="20.399999999999999">
      <c r="A1500" s="52" t="s">
        <v>271</v>
      </c>
      <c r="B1500" s="53" t="s">
        <v>272</v>
      </c>
      <c r="C1500" s="54" t="s">
        <v>17</v>
      </c>
      <c r="D1500" s="54" t="s">
        <v>189</v>
      </c>
      <c r="E1500" s="49">
        <v>4.6133139319999996</v>
      </c>
      <c r="F1500" s="50">
        <v>11.13</v>
      </c>
      <c r="G1500" s="51">
        <f t="shared" si="92"/>
        <v>51.34</v>
      </c>
    </row>
    <row r="1501" spans="1:7" ht="20.399999999999999">
      <c r="A1501" s="52" t="s">
        <v>202</v>
      </c>
      <c r="B1501" s="53" t="s">
        <v>203</v>
      </c>
      <c r="C1501" s="54" t="s">
        <v>17</v>
      </c>
      <c r="D1501" s="54" t="s">
        <v>189</v>
      </c>
      <c r="E1501" s="49">
        <v>1.8</v>
      </c>
      <c r="F1501" s="50">
        <v>10.24</v>
      </c>
      <c r="G1501" s="51">
        <f t="shared" si="92"/>
        <v>18.43</v>
      </c>
    </row>
    <row r="1502" spans="1:7" ht="30.6">
      <c r="A1502" s="52" t="s">
        <v>280</v>
      </c>
      <c r="B1502" s="53" t="s">
        <v>281</v>
      </c>
      <c r="C1502" s="54" t="s">
        <v>17</v>
      </c>
      <c r="D1502" s="54" t="s">
        <v>21</v>
      </c>
      <c r="E1502" s="49">
        <v>3.3E-3</v>
      </c>
      <c r="F1502" s="50">
        <v>238.52</v>
      </c>
      <c r="G1502" s="51">
        <f t="shared" si="92"/>
        <v>0.78</v>
      </c>
    </row>
    <row r="1503" spans="1:7">
      <c r="A1503" s="123" t="s">
        <v>190</v>
      </c>
      <c r="B1503" s="124"/>
      <c r="C1503" s="124"/>
      <c r="D1503" s="124"/>
      <c r="E1503" s="124"/>
      <c r="F1503" s="124"/>
      <c r="G1503" s="55">
        <v>40.619999999999997</v>
      </c>
    </row>
    <row r="1504" spans="1:7">
      <c r="A1504" s="123" t="s">
        <v>191</v>
      </c>
      <c r="B1504" s="124"/>
      <c r="C1504" s="124"/>
      <c r="D1504" s="124"/>
      <c r="E1504" s="124"/>
      <c r="F1504" s="124"/>
      <c r="G1504" s="55">
        <v>410.26</v>
      </c>
    </row>
    <row r="1505" spans="1:7">
      <c r="A1505" s="123" t="s">
        <v>192</v>
      </c>
      <c r="B1505" s="124"/>
      <c r="C1505" s="124"/>
      <c r="D1505" s="124"/>
      <c r="E1505" s="124"/>
      <c r="F1505" s="124"/>
      <c r="G1505" s="56">
        <f>SUM(G1503:G1504)</f>
        <v>450.88</v>
      </c>
    </row>
    <row r="1506" spans="1:7">
      <c r="A1506" s="123" t="s">
        <v>193</v>
      </c>
      <c r="B1506" s="124"/>
      <c r="C1506" s="124"/>
      <c r="D1506" s="124"/>
      <c r="E1506" s="124"/>
      <c r="F1506" s="124"/>
      <c r="G1506" s="55">
        <f>G1503*116.78%</f>
        <v>47.436035999999994</v>
      </c>
    </row>
    <row r="1507" spans="1:7">
      <c r="A1507" s="123" t="s">
        <v>194</v>
      </c>
      <c r="B1507" s="124"/>
      <c r="C1507" s="124"/>
      <c r="D1507" s="124"/>
      <c r="E1507" s="124"/>
      <c r="F1507" s="124"/>
      <c r="G1507" s="55">
        <f>(G1506+G1505)*22.23%</f>
        <v>110.77565480279999</v>
      </c>
    </row>
    <row r="1508" spans="1:7">
      <c r="A1508" s="123" t="s">
        <v>195</v>
      </c>
      <c r="B1508" s="124"/>
      <c r="C1508" s="124"/>
      <c r="D1508" s="124"/>
      <c r="E1508" s="124"/>
      <c r="F1508" s="124"/>
      <c r="G1508" s="55">
        <v>0</v>
      </c>
    </row>
    <row r="1509" spans="1:7">
      <c r="A1509" s="123" t="s">
        <v>196</v>
      </c>
      <c r="B1509" s="124"/>
      <c r="C1509" s="124"/>
      <c r="D1509" s="124"/>
      <c r="E1509" s="124"/>
      <c r="F1509" s="124"/>
      <c r="G1509" s="55">
        <f>SUM(G1506:G1508)</f>
        <v>158.21169080279998</v>
      </c>
    </row>
    <row r="1510" spans="1:7">
      <c r="A1510" s="123" t="s">
        <v>197</v>
      </c>
      <c r="B1510" s="124"/>
      <c r="C1510" s="124"/>
      <c r="D1510" s="124"/>
      <c r="E1510" s="124"/>
      <c r="F1510" s="124"/>
      <c r="G1510" s="56">
        <f>TRUNC(G1505+G1509,2)</f>
        <v>609.09</v>
      </c>
    </row>
    <row r="1511" spans="1:7">
      <c r="A1511" s="123" t="s">
        <v>198</v>
      </c>
      <c r="B1511" s="124"/>
      <c r="C1511" s="124"/>
      <c r="D1511" s="124"/>
      <c r="E1511" s="124"/>
      <c r="F1511" s="124"/>
      <c r="G1511" s="55">
        <v>11.34</v>
      </c>
    </row>
    <row r="1512" spans="1:7">
      <c r="A1512" s="123" t="s">
        <v>199</v>
      </c>
      <c r="B1512" s="124"/>
      <c r="C1512" s="124"/>
      <c r="D1512" s="124"/>
      <c r="E1512" s="124"/>
      <c r="F1512" s="124"/>
      <c r="G1512" s="56">
        <f>TRUNC(G1510*G1511,2)</f>
        <v>6907.08</v>
      </c>
    </row>
    <row r="1513" spans="1:7">
      <c r="A1513" s="125"/>
      <c r="B1513" s="126"/>
      <c r="C1513" s="126"/>
      <c r="D1513" s="126"/>
      <c r="E1513" s="126"/>
      <c r="F1513" s="126"/>
      <c r="G1513" s="127"/>
    </row>
    <row r="1514" spans="1:7">
      <c r="A1514" s="46">
        <v>7</v>
      </c>
      <c r="B1514" s="117" t="s">
        <v>79</v>
      </c>
      <c r="C1514" s="117"/>
      <c r="D1514" s="117"/>
      <c r="E1514" s="117"/>
      <c r="F1514" s="117"/>
      <c r="G1514" s="118"/>
    </row>
    <row r="1515" spans="1:7" ht="61.2">
      <c r="A1515" s="46" t="s">
        <v>80</v>
      </c>
      <c r="B1515" s="47" t="s">
        <v>81</v>
      </c>
      <c r="C1515" s="48" t="s">
        <v>17</v>
      </c>
      <c r="D1515" s="48" t="s">
        <v>82</v>
      </c>
      <c r="E1515" s="49"/>
      <c r="F1515" s="50"/>
      <c r="G1515" s="51"/>
    </row>
    <row r="1516" spans="1:7" ht="30.6">
      <c r="A1516" s="52">
        <v>40626</v>
      </c>
      <c r="B1516" s="53" t="s">
        <v>282</v>
      </c>
      <c r="C1516" s="54" t="s">
        <v>45</v>
      </c>
      <c r="D1516" s="54" t="s">
        <v>82</v>
      </c>
      <c r="E1516" s="49">
        <v>1.0389999999999999</v>
      </c>
      <c r="F1516" s="50">
        <v>15.44</v>
      </c>
      <c r="G1516" s="51">
        <f t="shared" ref="G1516:G1518" si="93">TRUNC(F1516*E1516,2)</f>
        <v>16.04</v>
      </c>
    </row>
    <row r="1517" spans="1:7" ht="30.6">
      <c r="A1517" s="52" t="s">
        <v>283</v>
      </c>
      <c r="B1517" s="53" t="s">
        <v>284</v>
      </c>
      <c r="C1517" s="54" t="s">
        <v>17</v>
      </c>
      <c r="D1517" s="54" t="s">
        <v>189</v>
      </c>
      <c r="E1517" s="49">
        <v>0.48299999999999998</v>
      </c>
      <c r="F1517" s="50">
        <v>10.32</v>
      </c>
      <c r="G1517" s="51">
        <f t="shared" si="93"/>
        <v>4.9800000000000004</v>
      </c>
    </row>
    <row r="1518" spans="1:7" ht="20.399999999999999">
      <c r="A1518" s="52" t="s">
        <v>208</v>
      </c>
      <c r="B1518" s="53" t="s">
        <v>209</v>
      </c>
      <c r="C1518" s="54" t="s">
        <v>17</v>
      </c>
      <c r="D1518" s="54" t="s">
        <v>189</v>
      </c>
      <c r="E1518" s="49">
        <v>0.32397547599999998</v>
      </c>
      <c r="F1518" s="50">
        <v>12.23</v>
      </c>
      <c r="G1518" s="51">
        <f t="shared" si="93"/>
        <v>3.96</v>
      </c>
    </row>
    <row r="1519" spans="1:7">
      <c r="A1519" s="123" t="s">
        <v>190</v>
      </c>
      <c r="B1519" s="124"/>
      <c r="C1519" s="124"/>
      <c r="D1519" s="124"/>
      <c r="E1519" s="124"/>
      <c r="F1519" s="124"/>
      <c r="G1519" s="55">
        <v>5.25</v>
      </c>
    </row>
    <row r="1520" spans="1:7">
      <c r="A1520" s="123" t="s">
        <v>191</v>
      </c>
      <c r="B1520" s="124"/>
      <c r="C1520" s="124"/>
      <c r="D1520" s="124"/>
      <c r="E1520" s="124"/>
      <c r="F1520" s="124"/>
      <c r="G1520" s="55">
        <v>19.729999999999997</v>
      </c>
    </row>
    <row r="1521" spans="1:7">
      <c r="A1521" s="123" t="s">
        <v>192</v>
      </c>
      <c r="B1521" s="124"/>
      <c r="C1521" s="124"/>
      <c r="D1521" s="124"/>
      <c r="E1521" s="124"/>
      <c r="F1521" s="124"/>
      <c r="G1521" s="56">
        <f>SUM(G1519:G1520)</f>
        <v>24.979999999999997</v>
      </c>
    </row>
    <row r="1522" spans="1:7">
      <c r="A1522" s="123" t="s">
        <v>193</v>
      </c>
      <c r="B1522" s="124"/>
      <c r="C1522" s="124"/>
      <c r="D1522" s="124"/>
      <c r="E1522" s="124"/>
      <c r="F1522" s="124"/>
      <c r="G1522" s="55">
        <f>G1519*116.78%</f>
        <v>6.1309499999999995</v>
      </c>
    </row>
    <row r="1523" spans="1:7">
      <c r="A1523" s="123" t="s">
        <v>194</v>
      </c>
      <c r="B1523" s="124"/>
      <c r="C1523" s="124"/>
      <c r="D1523" s="124"/>
      <c r="E1523" s="124"/>
      <c r="F1523" s="124"/>
      <c r="G1523" s="55">
        <f>(G1522+G1521)*22.23%</f>
        <v>6.9159641849999991</v>
      </c>
    </row>
    <row r="1524" spans="1:7">
      <c r="A1524" s="123" t="s">
        <v>195</v>
      </c>
      <c r="B1524" s="124"/>
      <c r="C1524" s="124"/>
      <c r="D1524" s="124"/>
      <c r="E1524" s="124"/>
      <c r="F1524" s="124"/>
      <c r="G1524" s="55">
        <v>0</v>
      </c>
    </row>
    <row r="1525" spans="1:7">
      <c r="A1525" s="123" t="s">
        <v>196</v>
      </c>
      <c r="B1525" s="124"/>
      <c r="C1525" s="124"/>
      <c r="D1525" s="124"/>
      <c r="E1525" s="124"/>
      <c r="F1525" s="124"/>
      <c r="G1525" s="55">
        <f>SUM(G1522:G1524)</f>
        <v>13.046914184999999</v>
      </c>
    </row>
    <row r="1526" spans="1:7">
      <c r="A1526" s="123" t="s">
        <v>197</v>
      </c>
      <c r="B1526" s="124"/>
      <c r="C1526" s="124"/>
      <c r="D1526" s="124"/>
      <c r="E1526" s="124"/>
      <c r="F1526" s="124"/>
      <c r="G1526" s="56">
        <f>TRUNC(G1521+G1525,2)</f>
        <v>38.020000000000003</v>
      </c>
    </row>
    <row r="1527" spans="1:7">
      <c r="A1527" s="123" t="s">
        <v>198</v>
      </c>
      <c r="B1527" s="124"/>
      <c r="C1527" s="124"/>
      <c r="D1527" s="124"/>
      <c r="E1527" s="124"/>
      <c r="F1527" s="124"/>
      <c r="G1527" s="55">
        <v>16.8</v>
      </c>
    </row>
    <row r="1528" spans="1:7">
      <c r="A1528" s="123" t="s">
        <v>199</v>
      </c>
      <c r="B1528" s="124"/>
      <c r="C1528" s="124"/>
      <c r="D1528" s="124"/>
      <c r="E1528" s="124"/>
      <c r="F1528" s="124"/>
      <c r="G1528" s="56">
        <f>TRUNC(G1526*G1527,2)</f>
        <v>638.73</v>
      </c>
    </row>
    <row r="1529" spans="1:7">
      <c r="A1529" s="125"/>
      <c r="B1529" s="126"/>
      <c r="C1529" s="126"/>
      <c r="D1529" s="126"/>
      <c r="E1529" s="126"/>
      <c r="F1529" s="126"/>
      <c r="G1529" s="127"/>
    </row>
    <row r="1530" spans="1:7" ht="51">
      <c r="A1530" s="46" t="s">
        <v>83</v>
      </c>
      <c r="B1530" s="47" t="s">
        <v>84</v>
      </c>
      <c r="C1530" s="48" t="s">
        <v>17</v>
      </c>
      <c r="D1530" s="48" t="s">
        <v>32</v>
      </c>
      <c r="E1530" s="49"/>
      <c r="F1530" s="50"/>
      <c r="G1530" s="51"/>
    </row>
    <row r="1531" spans="1:7" ht="20.399999999999999">
      <c r="A1531" s="52">
        <v>11002</v>
      </c>
      <c r="B1531" s="53" t="s">
        <v>285</v>
      </c>
      <c r="C1531" s="54" t="s">
        <v>45</v>
      </c>
      <c r="D1531" s="54" t="s">
        <v>207</v>
      </c>
      <c r="E1531" s="49">
        <v>1.7999999999999999E-2</v>
      </c>
      <c r="F1531" s="50">
        <v>18.13</v>
      </c>
      <c r="G1531" s="51">
        <f t="shared" ref="G1531:G1535" si="94">TRUNC(F1531*E1531,2)</f>
        <v>0.32</v>
      </c>
    </row>
    <row r="1532" spans="1:7" ht="30.6">
      <c r="A1532" s="52">
        <v>40382</v>
      </c>
      <c r="B1532" s="53" t="s">
        <v>286</v>
      </c>
      <c r="C1532" s="54" t="s">
        <v>45</v>
      </c>
      <c r="D1532" s="54" t="s">
        <v>32</v>
      </c>
      <c r="E1532" s="49">
        <v>1</v>
      </c>
      <c r="F1532" s="50">
        <v>14.95</v>
      </c>
      <c r="G1532" s="51">
        <f t="shared" si="94"/>
        <v>14.95</v>
      </c>
    </row>
    <row r="1533" spans="1:7" ht="30.6">
      <c r="A1533" s="52" t="s">
        <v>283</v>
      </c>
      <c r="B1533" s="53" t="s">
        <v>284</v>
      </c>
      <c r="C1533" s="54" t="s">
        <v>17</v>
      </c>
      <c r="D1533" s="54" t="s">
        <v>189</v>
      </c>
      <c r="E1533" s="49">
        <v>0.43</v>
      </c>
      <c r="F1533" s="50">
        <v>10.32</v>
      </c>
      <c r="G1533" s="51">
        <f t="shared" si="94"/>
        <v>4.43</v>
      </c>
    </row>
    <row r="1534" spans="1:7" ht="20.399999999999999">
      <c r="A1534" s="52" t="s">
        <v>208</v>
      </c>
      <c r="B1534" s="53" t="s">
        <v>209</v>
      </c>
      <c r="C1534" s="54" t="s">
        <v>17</v>
      </c>
      <c r="D1534" s="54" t="s">
        <v>189</v>
      </c>
      <c r="E1534" s="49">
        <v>0.43</v>
      </c>
      <c r="F1534" s="50">
        <v>12.23</v>
      </c>
      <c r="G1534" s="51">
        <f t="shared" si="94"/>
        <v>5.25</v>
      </c>
    </row>
    <row r="1535" spans="1:7" ht="20.399999999999999">
      <c r="A1535" s="52" t="s">
        <v>287</v>
      </c>
      <c r="B1535" s="53" t="s">
        <v>288</v>
      </c>
      <c r="C1535" s="54" t="s">
        <v>17</v>
      </c>
      <c r="D1535" s="54" t="s">
        <v>189</v>
      </c>
      <c r="E1535" s="49">
        <v>0.4575128</v>
      </c>
      <c r="F1535" s="50">
        <v>14.15</v>
      </c>
      <c r="G1535" s="51">
        <f t="shared" si="94"/>
        <v>6.47</v>
      </c>
    </row>
    <row r="1536" spans="1:7">
      <c r="A1536" s="123" t="s">
        <v>190</v>
      </c>
      <c r="B1536" s="124"/>
      <c r="C1536" s="124"/>
      <c r="D1536" s="124"/>
      <c r="E1536" s="124"/>
      <c r="F1536" s="124"/>
      <c r="G1536" s="55">
        <v>10.119999999999999</v>
      </c>
    </row>
    <row r="1537" spans="1:7">
      <c r="A1537" s="123" t="s">
        <v>191</v>
      </c>
      <c r="B1537" s="124"/>
      <c r="C1537" s="124"/>
      <c r="D1537" s="124"/>
      <c r="E1537" s="124"/>
      <c r="F1537" s="124"/>
      <c r="G1537" s="55">
        <v>21.299999999999997</v>
      </c>
    </row>
    <row r="1538" spans="1:7">
      <c r="A1538" s="123" t="s">
        <v>192</v>
      </c>
      <c r="B1538" s="124"/>
      <c r="C1538" s="124"/>
      <c r="D1538" s="124"/>
      <c r="E1538" s="124"/>
      <c r="F1538" s="124"/>
      <c r="G1538" s="56">
        <f>SUM(G1536:G1537)</f>
        <v>31.419999999999995</v>
      </c>
    </row>
    <row r="1539" spans="1:7">
      <c r="A1539" s="123" t="s">
        <v>193</v>
      </c>
      <c r="B1539" s="124"/>
      <c r="C1539" s="124"/>
      <c r="D1539" s="124"/>
      <c r="E1539" s="124"/>
      <c r="F1539" s="124"/>
      <c r="G1539" s="55">
        <f>G1536*116.78%</f>
        <v>11.818135999999999</v>
      </c>
    </row>
    <row r="1540" spans="1:7">
      <c r="A1540" s="123" t="s">
        <v>194</v>
      </c>
      <c r="B1540" s="124"/>
      <c r="C1540" s="124"/>
      <c r="D1540" s="124"/>
      <c r="E1540" s="124"/>
      <c r="F1540" s="124"/>
      <c r="G1540" s="55">
        <f>(G1539+G1538)*22.23%</f>
        <v>9.6118376327999986</v>
      </c>
    </row>
    <row r="1541" spans="1:7">
      <c r="A1541" s="123" t="s">
        <v>195</v>
      </c>
      <c r="B1541" s="124"/>
      <c r="C1541" s="124"/>
      <c r="D1541" s="124"/>
      <c r="E1541" s="124"/>
      <c r="F1541" s="124"/>
      <c r="G1541" s="55">
        <v>0</v>
      </c>
    </row>
    <row r="1542" spans="1:7">
      <c r="A1542" s="123" t="s">
        <v>196</v>
      </c>
      <c r="B1542" s="124"/>
      <c r="C1542" s="124"/>
      <c r="D1542" s="124"/>
      <c r="E1542" s="124"/>
      <c r="F1542" s="124"/>
      <c r="G1542" s="55">
        <f>SUM(G1539:G1541)</f>
        <v>21.429973632799999</v>
      </c>
    </row>
    <row r="1543" spans="1:7">
      <c r="A1543" s="123" t="s">
        <v>197</v>
      </c>
      <c r="B1543" s="124"/>
      <c r="C1543" s="124"/>
      <c r="D1543" s="124"/>
      <c r="E1543" s="124"/>
      <c r="F1543" s="124"/>
      <c r="G1543" s="56">
        <f>TRUNC(G1538+G1542,2)</f>
        <v>52.84</v>
      </c>
    </row>
    <row r="1544" spans="1:7">
      <c r="A1544" s="123" t="s">
        <v>198</v>
      </c>
      <c r="B1544" s="124"/>
      <c r="C1544" s="124"/>
      <c r="D1544" s="124"/>
      <c r="E1544" s="124"/>
      <c r="F1544" s="124"/>
      <c r="G1544" s="55">
        <v>6</v>
      </c>
    </row>
    <row r="1545" spans="1:7">
      <c r="A1545" s="123" t="s">
        <v>199</v>
      </c>
      <c r="B1545" s="124"/>
      <c r="C1545" s="124"/>
      <c r="D1545" s="124"/>
      <c r="E1545" s="124"/>
      <c r="F1545" s="124"/>
      <c r="G1545" s="56">
        <f>TRUNC(G1543*G1544,2)</f>
        <v>317.04000000000002</v>
      </c>
    </row>
    <row r="1546" spans="1:7">
      <c r="A1546" s="125"/>
      <c r="B1546" s="126"/>
      <c r="C1546" s="126"/>
      <c r="D1546" s="126"/>
      <c r="E1546" s="126"/>
      <c r="F1546" s="126"/>
      <c r="G1546" s="127"/>
    </row>
    <row r="1547" spans="1:7" ht="51">
      <c r="A1547" s="46" t="s">
        <v>85</v>
      </c>
      <c r="B1547" s="47" t="s">
        <v>86</v>
      </c>
      <c r="C1547" s="48" t="s">
        <v>17</v>
      </c>
      <c r="D1547" s="48" t="s">
        <v>32</v>
      </c>
      <c r="E1547" s="49"/>
      <c r="F1547" s="50"/>
      <c r="G1547" s="51"/>
    </row>
    <row r="1548" spans="1:7" ht="20.399999999999999">
      <c r="A1548" s="52">
        <v>11002</v>
      </c>
      <c r="B1548" s="53" t="s">
        <v>285</v>
      </c>
      <c r="C1548" s="54" t="s">
        <v>45</v>
      </c>
      <c r="D1548" s="54" t="s">
        <v>207</v>
      </c>
      <c r="E1548" s="49">
        <v>2.7E-2</v>
      </c>
      <c r="F1548" s="50">
        <v>18.13</v>
      </c>
      <c r="G1548" s="51">
        <f t="shared" ref="G1548:G1552" si="95">TRUNC(F1548*E1548,2)</f>
        <v>0.48</v>
      </c>
    </row>
    <row r="1549" spans="1:7" ht="20.399999999999999">
      <c r="A1549" s="52">
        <v>40394</v>
      </c>
      <c r="B1549" s="53" t="s">
        <v>289</v>
      </c>
      <c r="C1549" s="54" t="s">
        <v>45</v>
      </c>
      <c r="D1549" s="54" t="s">
        <v>32</v>
      </c>
      <c r="E1549" s="49">
        <v>1</v>
      </c>
      <c r="F1549" s="50">
        <v>24.58</v>
      </c>
      <c r="G1549" s="51">
        <f t="shared" si="95"/>
        <v>24.58</v>
      </c>
    </row>
    <row r="1550" spans="1:7" ht="30.6">
      <c r="A1550" s="52" t="s">
        <v>283</v>
      </c>
      <c r="B1550" s="53" t="s">
        <v>284</v>
      </c>
      <c r="C1550" s="54" t="s">
        <v>17</v>
      </c>
      <c r="D1550" s="54" t="s">
        <v>189</v>
      </c>
      <c r="E1550" s="49">
        <v>0.57999999999999996</v>
      </c>
      <c r="F1550" s="50">
        <v>10.32</v>
      </c>
      <c r="G1550" s="51">
        <f t="shared" si="95"/>
        <v>5.98</v>
      </c>
    </row>
    <row r="1551" spans="1:7" ht="20.399999999999999">
      <c r="A1551" s="52" t="s">
        <v>208</v>
      </c>
      <c r="B1551" s="53" t="s">
        <v>209</v>
      </c>
      <c r="C1551" s="54" t="s">
        <v>17</v>
      </c>
      <c r="D1551" s="54" t="s">
        <v>189</v>
      </c>
      <c r="E1551" s="49">
        <v>0.57999999999999996</v>
      </c>
      <c r="F1551" s="50">
        <v>12.23</v>
      </c>
      <c r="G1551" s="51">
        <f t="shared" si="95"/>
        <v>7.09</v>
      </c>
    </row>
    <row r="1552" spans="1:7" ht="20.399999999999999">
      <c r="A1552" s="52" t="s">
        <v>287</v>
      </c>
      <c r="B1552" s="53" t="s">
        <v>288</v>
      </c>
      <c r="C1552" s="54" t="s">
        <v>17</v>
      </c>
      <c r="D1552" s="54" t="s">
        <v>189</v>
      </c>
      <c r="E1552" s="49">
        <v>0.60264364699999995</v>
      </c>
      <c r="F1552" s="50">
        <v>14.15</v>
      </c>
      <c r="G1552" s="51">
        <f t="shared" si="95"/>
        <v>8.52</v>
      </c>
    </row>
    <row r="1553" spans="1:7">
      <c r="A1553" s="123" t="s">
        <v>190</v>
      </c>
      <c r="B1553" s="124"/>
      <c r="C1553" s="124"/>
      <c r="D1553" s="124"/>
      <c r="E1553" s="124"/>
      <c r="F1553" s="124"/>
      <c r="G1553" s="55">
        <v>13.52</v>
      </c>
    </row>
    <row r="1554" spans="1:7">
      <c r="A1554" s="123" t="s">
        <v>191</v>
      </c>
      <c r="B1554" s="124"/>
      <c r="C1554" s="124"/>
      <c r="D1554" s="124"/>
      <c r="E1554" s="124"/>
      <c r="F1554" s="124"/>
      <c r="G1554" s="55">
        <v>33.129999999999995</v>
      </c>
    </row>
    <row r="1555" spans="1:7">
      <c r="A1555" s="123" t="s">
        <v>192</v>
      </c>
      <c r="B1555" s="124"/>
      <c r="C1555" s="124"/>
      <c r="D1555" s="124"/>
      <c r="E1555" s="124"/>
      <c r="F1555" s="124"/>
      <c r="G1555" s="56">
        <f>SUM(G1553:G1554)</f>
        <v>46.649999999999991</v>
      </c>
    </row>
    <row r="1556" spans="1:7">
      <c r="A1556" s="123" t="s">
        <v>193</v>
      </c>
      <c r="B1556" s="124"/>
      <c r="C1556" s="124"/>
      <c r="D1556" s="124"/>
      <c r="E1556" s="124"/>
      <c r="F1556" s="124"/>
      <c r="G1556" s="55">
        <f>G1553*116.78%</f>
        <v>15.788656</v>
      </c>
    </row>
    <row r="1557" spans="1:7">
      <c r="A1557" s="123" t="s">
        <v>194</v>
      </c>
      <c r="B1557" s="124"/>
      <c r="C1557" s="124"/>
      <c r="D1557" s="124"/>
      <c r="E1557" s="124"/>
      <c r="F1557" s="124"/>
      <c r="G1557" s="55">
        <f>(G1556+G1555)*22.23%</f>
        <v>13.880113228799999</v>
      </c>
    </row>
    <row r="1558" spans="1:7">
      <c r="A1558" s="123" t="s">
        <v>195</v>
      </c>
      <c r="B1558" s="124"/>
      <c r="C1558" s="124"/>
      <c r="D1558" s="124"/>
      <c r="E1558" s="124"/>
      <c r="F1558" s="124"/>
      <c r="G1558" s="55">
        <v>0</v>
      </c>
    </row>
    <row r="1559" spans="1:7">
      <c r="A1559" s="123" t="s">
        <v>196</v>
      </c>
      <c r="B1559" s="124"/>
      <c r="C1559" s="124"/>
      <c r="D1559" s="124"/>
      <c r="E1559" s="124"/>
      <c r="F1559" s="124"/>
      <c r="G1559" s="55">
        <f>SUM(G1556:G1558)</f>
        <v>29.668769228799999</v>
      </c>
    </row>
    <row r="1560" spans="1:7">
      <c r="A1560" s="123" t="s">
        <v>197</v>
      </c>
      <c r="B1560" s="124"/>
      <c r="C1560" s="124"/>
      <c r="D1560" s="124"/>
      <c r="E1560" s="124"/>
      <c r="F1560" s="124"/>
      <c r="G1560" s="56">
        <f>TRUNC(G1555+G1559,2)</f>
        <v>76.31</v>
      </c>
    </row>
    <row r="1561" spans="1:7">
      <c r="A1561" s="123" t="s">
        <v>198</v>
      </c>
      <c r="B1561" s="124"/>
      <c r="C1561" s="124"/>
      <c r="D1561" s="124"/>
      <c r="E1561" s="124"/>
      <c r="F1561" s="124"/>
      <c r="G1561" s="55">
        <v>16</v>
      </c>
    </row>
    <row r="1562" spans="1:7">
      <c r="A1562" s="123" t="s">
        <v>199</v>
      </c>
      <c r="B1562" s="124"/>
      <c r="C1562" s="124"/>
      <c r="D1562" s="124"/>
      <c r="E1562" s="124"/>
      <c r="F1562" s="124"/>
      <c r="G1562" s="56">
        <f>TRUNC(G1560*G1561,2)</f>
        <v>1220.96</v>
      </c>
    </row>
    <row r="1563" spans="1:7">
      <c r="A1563" s="125"/>
      <c r="B1563" s="126"/>
      <c r="C1563" s="126"/>
      <c r="D1563" s="126"/>
      <c r="E1563" s="126"/>
      <c r="F1563" s="126"/>
      <c r="G1563" s="127"/>
    </row>
    <row r="1564" spans="1:7" ht="20.399999999999999">
      <c r="A1564" s="46" t="s">
        <v>87</v>
      </c>
      <c r="B1564" s="47" t="s">
        <v>88</v>
      </c>
      <c r="C1564" s="48" t="s">
        <v>17</v>
      </c>
      <c r="D1564" s="48" t="s">
        <v>32</v>
      </c>
      <c r="E1564" s="49"/>
      <c r="F1564" s="50"/>
      <c r="G1564" s="51"/>
    </row>
    <row r="1565" spans="1:7" ht="20.399999999999999">
      <c r="A1565" s="52">
        <v>3148</v>
      </c>
      <c r="B1565" s="53" t="s">
        <v>290</v>
      </c>
      <c r="C1565" s="54" t="s">
        <v>45</v>
      </c>
      <c r="D1565" s="54" t="s">
        <v>32</v>
      </c>
      <c r="E1565" s="49">
        <v>1.2999999999999999E-2</v>
      </c>
      <c r="F1565" s="50">
        <v>7.7</v>
      </c>
      <c r="G1565" s="51">
        <f t="shared" ref="G1565:G1568" si="96">TRUNC(F1565*E1565,2)</f>
        <v>0.1</v>
      </c>
    </row>
    <row r="1566" spans="1:7" ht="20.399999999999999">
      <c r="A1566" s="52">
        <v>6024</v>
      </c>
      <c r="B1566" s="53" t="s">
        <v>291</v>
      </c>
      <c r="C1566" s="54" t="s">
        <v>45</v>
      </c>
      <c r="D1566" s="54" t="s">
        <v>32</v>
      </c>
      <c r="E1566" s="49">
        <v>1</v>
      </c>
      <c r="F1566" s="50">
        <v>39.93</v>
      </c>
      <c r="G1566" s="51">
        <f t="shared" si="96"/>
        <v>39.93</v>
      </c>
    </row>
    <row r="1567" spans="1:7" ht="30.6">
      <c r="A1567" s="52" t="s">
        <v>283</v>
      </c>
      <c r="B1567" s="53" t="s">
        <v>284</v>
      </c>
      <c r="C1567" s="54" t="s">
        <v>17</v>
      </c>
      <c r="D1567" s="54" t="s">
        <v>189</v>
      </c>
      <c r="E1567" s="49">
        <v>0.18524458699999999</v>
      </c>
      <c r="F1567" s="50">
        <v>10.32</v>
      </c>
      <c r="G1567" s="51">
        <f t="shared" si="96"/>
        <v>1.91</v>
      </c>
    </row>
    <row r="1568" spans="1:7" ht="20.399999999999999">
      <c r="A1568" s="52" t="s">
        <v>208</v>
      </c>
      <c r="B1568" s="53" t="s">
        <v>209</v>
      </c>
      <c r="C1568" s="54" t="s">
        <v>17</v>
      </c>
      <c r="D1568" s="54" t="s">
        <v>189</v>
      </c>
      <c r="E1568" s="49">
        <v>0.2</v>
      </c>
      <c r="F1568" s="50">
        <v>12.23</v>
      </c>
      <c r="G1568" s="51">
        <f t="shared" si="96"/>
        <v>2.44</v>
      </c>
    </row>
    <row r="1569" spans="1:7">
      <c r="A1569" s="123" t="s">
        <v>190</v>
      </c>
      <c r="B1569" s="124"/>
      <c r="C1569" s="124"/>
      <c r="D1569" s="124"/>
      <c r="E1569" s="124"/>
      <c r="F1569" s="124"/>
      <c r="G1569" s="55">
        <v>2.6</v>
      </c>
    </row>
    <row r="1570" spans="1:7">
      <c r="A1570" s="123" t="s">
        <v>191</v>
      </c>
      <c r="B1570" s="124"/>
      <c r="C1570" s="124"/>
      <c r="D1570" s="124"/>
      <c r="E1570" s="124"/>
      <c r="F1570" s="124"/>
      <c r="G1570" s="55">
        <v>41.78</v>
      </c>
    </row>
    <row r="1571" spans="1:7">
      <c r="A1571" s="123" t="s">
        <v>192</v>
      </c>
      <c r="B1571" s="124"/>
      <c r="C1571" s="124"/>
      <c r="D1571" s="124"/>
      <c r="E1571" s="124"/>
      <c r="F1571" s="124"/>
      <c r="G1571" s="56">
        <f>SUM(G1569:G1570)</f>
        <v>44.38</v>
      </c>
    </row>
    <row r="1572" spans="1:7">
      <c r="A1572" s="123" t="s">
        <v>193</v>
      </c>
      <c r="B1572" s="124"/>
      <c r="C1572" s="124"/>
      <c r="D1572" s="124"/>
      <c r="E1572" s="124"/>
      <c r="F1572" s="124"/>
      <c r="G1572" s="55">
        <f>G1569*116.78%</f>
        <v>3.0362800000000001</v>
      </c>
    </row>
    <row r="1573" spans="1:7">
      <c r="A1573" s="123" t="s">
        <v>194</v>
      </c>
      <c r="B1573" s="124"/>
      <c r="C1573" s="124"/>
      <c r="D1573" s="124"/>
      <c r="E1573" s="124"/>
      <c r="F1573" s="124"/>
      <c r="G1573" s="55">
        <f>(G1572+G1571)*22.23%</f>
        <v>10.540639044000001</v>
      </c>
    </row>
    <row r="1574" spans="1:7">
      <c r="A1574" s="123" t="s">
        <v>195</v>
      </c>
      <c r="B1574" s="124"/>
      <c r="C1574" s="124"/>
      <c r="D1574" s="124"/>
      <c r="E1574" s="124"/>
      <c r="F1574" s="124"/>
      <c r="G1574" s="55">
        <v>0</v>
      </c>
    </row>
    <row r="1575" spans="1:7">
      <c r="A1575" s="123" t="s">
        <v>196</v>
      </c>
      <c r="B1575" s="124"/>
      <c r="C1575" s="124"/>
      <c r="D1575" s="124"/>
      <c r="E1575" s="124"/>
      <c r="F1575" s="124"/>
      <c r="G1575" s="55">
        <f>SUM(G1572:G1574)</f>
        <v>13.576919044</v>
      </c>
    </row>
    <row r="1576" spans="1:7">
      <c r="A1576" s="123" t="s">
        <v>197</v>
      </c>
      <c r="B1576" s="124"/>
      <c r="C1576" s="124"/>
      <c r="D1576" s="124"/>
      <c r="E1576" s="124"/>
      <c r="F1576" s="124"/>
      <c r="G1576" s="56">
        <f>TRUNC(G1571+G1575,2)</f>
        <v>57.95</v>
      </c>
    </row>
    <row r="1577" spans="1:7">
      <c r="A1577" s="123" t="s">
        <v>198</v>
      </c>
      <c r="B1577" s="124"/>
      <c r="C1577" s="124"/>
      <c r="D1577" s="124"/>
      <c r="E1577" s="124"/>
      <c r="F1577" s="124"/>
      <c r="G1577" s="55">
        <v>19</v>
      </c>
    </row>
    <row r="1578" spans="1:7">
      <c r="A1578" s="123" t="s">
        <v>199</v>
      </c>
      <c r="B1578" s="124"/>
      <c r="C1578" s="124"/>
      <c r="D1578" s="124"/>
      <c r="E1578" s="124"/>
      <c r="F1578" s="124"/>
      <c r="G1578" s="56">
        <f>TRUNC(G1576*G1577,2)</f>
        <v>1101.05</v>
      </c>
    </row>
    <row r="1579" spans="1:7">
      <c r="A1579" s="125"/>
      <c r="B1579" s="126"/>
      <c r="C1579" s="126"/>
      <c r="D1579" s="126"/>
      <c r="E1579" s="126"/>
      <c r="F1579" s="126"/>
      <c r="G1579" s="127"/>
    </row>
    <row r="1580" spans="1:7">
      <c r="A1580" s="46" t="s">
        <v>93</v>
      </c>
      <c r="B1580" s="117" t="s">
        <v>94</v>
      </c>
      <c r="C1580" s="117"/>
      <c r="D1580" s="117"/>
      <c r="E1580" s="117"/>
      <c r="F1580" s="117"/>
      <c r="G1580" s="118"/>
    </row>
    <row r="1581" spans="1:7">
      <c r="A1581" s="46">
        <v>1</v>
      </c>
      <c r="B1581" s="117" t="s">
        <v>14</v>
      </c>
      <c r="C1581" s="117"/>
      <c r="D1581" s="117"/>
      <c r="E1581" s="117"/>
      <c r="F1581" s="117"/>
      <c r="G1581" s="118"/>
    </row>
    <row r="1582" spans="1:7" ht="30.6">
      <c r="A1582" s="46" t="s">
        <v>15</v>
      </c>
      <c r="B1582" s="47" t="s">
        <v>16</v>
      </c>
      <c r="C1582" s="48" t="s">
        <v>17</v>
      </c>
      <c r="D1582" s="48" t="s">
        <v>18</v>
      </c>
      <c r="E1582" s="49"/>
      <c r="F1582" s="50"/>
      <c r="G1582" s="51"/>
    </row>
    <row r="1583" spans="1:7">
      <c r="A1583" s="52">
        <v>1214</v>
      </c>
      <c r="B1583" s="53" t="s">
        <v>187</v>
      </c>
      <c r="C1583" s="54" t="s">
        <v>188</v>
      </c>
      <c r="D1583" s="54" t="s">
        <v>189</v>
      </c>
      <c r="E1583" s="49">
        <v>1.2</v>
      </c>
      <c r="F1583" s="50">
        <v>9.27</v>
      </c>
      <c r="G1583" s="51">
        <f t="shared" ref="G1583" si="97">TRUNC(F1583*E1583,2)</f>
        <v>11.12</v>
      </c>
    </row>
    <row r="1584" spans="1:7">
      <c r="A1584" s="123" t="s">
        <v>190</v>
      </c>
      <c r="B1584" s="124"/>
      <c r="C1584" s="124"/>
      <c r="D1584" s="124"/>
      <c r="E1584" s="124"/>
      <c r="F1584" s="124"/>
      <c r="G1584" s="55">
        <v>11.12</v>
      </c>
    </row>
    <row r="1585" spans="1:7">
      <c r="A1585" s="123" t="s">
        <v>191</v>
      </c>
      <c r="B1585" s="124"/>
      <c r="C1585" s="124"/>
      <c r="D1585" s="124"/>
      <c r="E1585" s="124"/>
      <c r="F1585" s="124"/>
      <c r="G1585" s="55">
        <v>0</v>
      </c>
    </row>
    <row r="1586" spans="1:7">
      <c r="A1586" s="123" t="s">
        <v>192</v>
      </c>
      <c r="B1586" s="124"/>
      <c r="C1586" s="124"/>
      <c r="D1586" s="124"/>
      <c r="E1586" s="124"/>
      <c r="F1586" s="124"/>
      <c r="G1586" s="56">
        <f>SUM(G1584:G1585)</f>
        <v>11.12</v>
      </c>
    </row>
    <row r="1587" spans="1:7">
      <c r="A1587" s="123" t="s">
        <v>193</v>
      </c>
      <c r="B1587" s="124"/>
      <c r="C1587" s="124"/>
      <c r="D1587" s="124"/>
      <c r="E1587" s="124"/>
      <c r="F1587" s="124"/>
      <c r="G1587" s="55">
        <f>G1584*116.78%</f>
        <v>12.985935999999999</v>
      </c>
    </row>
    <row r="1588" spans="1:7">
      <c r="A1588" s="123" t="s">
        <v>194</v>
      </c>
      <c r="B1588" s="124"/>
      <c r="C1588" s="124"/>
      <c r="D1588" s="124"/>
      <c r="E1588" s="124"/>
      <c r="F1588" s="124"/>
      <c r="G1588" s="55">
        <f>(G1587+G1586)*22.23%</f>
        <v>5.3587495727999999</v>
      </c>
    </row>
    <row r="1589" spans="1:7">
      <c r="A1589" s="123" t="s">
        <v>195</v>
      </c>
      <c r="B1589" s="124"/>
      <c r="C1589" s="124"/>
      <c r="D1589" s="124"/>
      <c r="E1589" s="124"/>
      <c r="F1589" s="124"/>
      <c r="G1589" s="55">
        <v>0</v>
      </c>
    </row>
    <row r="1590" spans="1:7">
      <c r="A1590" s="123" t="s">
        <v>196</v>
      </c>
      <c r="B1590" s="124"/>
      <c r="C1590" s="124"/>
      <c r="D1590" s="124"/>
      <c r="E1590" s="124"/>
      <c r="F1590" s="124"/>
      <c r="G1590" s="55">
        <f>SUM(G1587:G1589)</f>
        <v>18.3446855728</v>
      </c>
    </row>
    <row r="1591" spans="1:7">
      <c r="A1591" s="123" t="s">
        <v>197</v>
      </c>
      <c r="B1591" s="124"/>
      <c r="C1591" s="124"/>
      <c r="D1591" s="124"/>
      <c r="E1591" s="124"/>
      <c r="F1591" s="124"/>
      <c r="G1591" s="56">
        <f>TRUNC(G1586+G1590,2)</f>
        <v>29.46</v>
      </c>
    </row>
    <row r="1592" spans="1:7">
      <c r="A1592" s="123" t="s">
        <v>198</v>
      </c>
      <c r="B1592" s="124"/>
      <c r="C1592" s="124"/>
      <c r="D1592" s="124"/>
      <c r="E1592" s="124"/>
      <c r="F1592" s="124"/>
      <c r="G1592" s="55">
        <v>3.1</v>
      </c>
    </row>
    <row r="1593" spans="1:7">
      <c r="A1593" s="123" t="s">
        <v>199</v>
      </c>
      <c r="B1593" s="124"/>
      <c r="C1593" s="124"/>
      <c r="D1593" s="124"/>
      <c r="E1593" s="124"/>
      <c r="F1593" s="124"/>
      <c r="G1593" s="56">
        <f>TRUNC(G1591*G1592,2)</f>
        <v>91.32</v>
      </c>
    </row>
    <row r="1594" spans="1:7">
      <c r="A1594" s="125"/>
      <c r="B1594" s="126"/>
      <c r="C1594" s="126"/>
      <c r="D1594" s="126"/>
      <c r="E1594" s="126"/>
      <c r="F1594" s="126"/>
      <c r="G1594" s="127"/>
    </row>
    <row r="1595" spans="1:7" ht="40.799999999999997">
      <c r="A1595" s="46" t="s">
        <v>19</v>
      </c>
      <c r="B1595" s="47" t="s">
        <v>20</v>
      </c>
      <c r="C1595" s="48" t="s">
        <v>17</v>
      </c>
      <c r="D1595" s="48" t="s">
        <v>21</v>
      </c>
      <c r="E1595" s="49"/>
      <c r="F1595" s="50"/>
      <c r="G1595" s="51"/>
    </row>
    <row r="1596" spans="1:7" ht="20.399999999999999">
      <c r="A1596" s="52" t="s">
        <v>200</v>
      </c>
      <c r="B1596" s="53" t="s">
        <v>201</v>
      </c>
      <c r="C1596" s="54" t="s">
        <v>17</v>
      </c>
      <c r="D1596" s="54" t="s">
        <v>189</v>
      </c>
      <c r="E1596" s="49">
        <v>0.25149700000000003</v>
      </c>
      <c r="F1596" s="50">
        <v>10.220000000000001</v>
      </c>
      <c r="G1596" s="51">
        <f t="shared" ref="G1596:G1597" si="98">TRUNC(F1596*E1596,2)</f>
        <v>2.57</v>
      </c>
    </row>
    <row r="1597" spans="1:7" ht="20.399999999999999">
      <c r="A1597" s="52" t="s">
        <v>202</v>
      </c>
      <c r="B1597" s="53" t="s">
        <v>203</v>
      </c>
      <c r="C1597" s="54" t="s">
        <v>17</v>
      </c>
      <c r="D1597" s="54" t="s">
        <v>189</v>
      </c>
      <c r="E1597" s="49">
        <v>1.8</v>
      </c>
      <c r="F1597" s="50">
        <v>10.24</v>
      </c>
      <c r="G1597" s="51">
        <f t="shared" si="98"/>
        <v>18.43</v>
      </c>
    </row>
    <row r="1598" spans="1:7">
      <c r="A1598" s="123" t="s">
        <v>190</v>
      </c>
      <c r="B1598" s="124"/>
      <c r="C1598" s="124"/>
      <c r="D1598" s="124"/>
      <c r="E1598" s="124"/>
      <c r="F1598" s="124"/>
      <c r="G1598" s="55">
        <v>11.93</v>
      </c>
    </row>
    <row r="1599" spans="1:7">
      <c r="A1599" s="123" t="s">
        <v>191</v>
      </c>
      <c r="B1599" s="124"/>
      <c r="C1599" s="124"/>
      <c r="D1599" s="124"/>
      <c r="E1599" s="124"/>
      <c r="F1599" s="124"/>
      <c r="G1599" s="55">
        <v>9.07</v>
      </c>
    </row>
    <row r="1600" spans="1:7">
      <c r="A1600" s="123" t="s">
        <v>192</v>
      </c>
      <c r="B1600" s="124"/>
      <c r="C1600" s="124"/>
      <c r="D1600" s="124"/>
      <c r="E1600" s="124"/>
      <c r="F1600" s="124"/>
      <c r="G1600" s="56">
        <f>SUM(G1598:G1599)</f>
        <v>21</v>
      </c>
    </row>
    <row r="1601" spans="1:7">
      <c r="A1601" s="123" t="s">
        <v>193</v>
      </c>
      <c r="B1601" s="124"/>
      <c r="C1601" s="124"/>
      <c r="D1601" s="124"/>
      <c r="E1601" s="124"/>
      <c r="F1601" s="124"/>
      <c r="G1601" s="55">
        <f>G1598*116.78%</f>
        <v>13.931854</v>
      </c>
    </row>
    <row r="1602" spans="1:7">
      <c r="A1602" s="123" t="s">
        <v>194</v>
      </c>
      <c r="B1602" s="124"/>
      <c r="C1602" s="124"/>
      <c r="D1602" s="124"/>
      <c r="E1602" s="124"/>
      <c r="F1602" s="124"/>
      <c r="G1602" s="55">
        <f>(G1601+G1600)*22.23%</f>
        <v>7.7653511442000003</v>
      </c>
    </row>
    <row r="1603" spans="1:7">
      <c r="A1603" s="123" t="s">
        <v>195</v>
      </c>
      <c r="B1603" s="124"/>
      <c r="C1603" s="124"/>
      <c r="D1603" s="124"/>
      <c r="E1603" s="124"/>
      <c r="F1603" s="124"/>
      <c r="G1603" s="55">
        <v>0</v>
      </c>
    </row>
    <row r="1604" spans="1:7">
      <c r="A1604" s="123" t="s">
        <v>196</v>
      </c>
      <c r="B1604" s="124"/>
      <c r="C1604" s="124"/>
      <c r="D1604" s="124"/>
      <c r="E1604" s="124"/>
      <c r="F1604" s="124"/>
      <c r="G1604" s="55">
        <f>SUM(G1601:G1603)</f>
        <v>21.697205144199998</v>
      </c>
    </row>
    <row r="1605" spans="1:7">
      <c r="A1605" s="123" t="s">
        <v>197</v>
      </c>
      <c r="B1605" s="124"/>
      <c r="C1605" s="124"/>
      <c r="D1605" s="124"/>
      <c r="E1605" s="124"/>
      <c r="F1605" s="124"/>
      <c r="G1605" s="56">
        <f>TRUNC(G1600+G1604,2)</f>
        <v>42.69</v>
      </c>
    </row>
    <row r="1606" spans="1:7">
      <c r="A1606" s="123" t="s">
        <v>198</v>
      </c>
      <c r="B1606" s="124"/>
      <c r="C1606" s="124"/>
      <c r="D1606" s="124"/>
      <c r="E1606" s="124"/>
      <c r="F1606" s="124"/>
      <c r="G1606" s="55">
        <v>4.05</v>
      </c>
    </row>
    <row r="1607" spans="1:7">
      <c r="A1607" s="123" t="s">
        <v>199</v>
      </c>
      <c r="B1607" s="124"/>
      <c r="C1607" s="124"/>
      <c r="D1607" s="124"/>
      <c r="E1607" s="124"/>
      <c r="F1607" s="124"/>
      <c r="G1607" s="56">
        <f>TRUNC(G1605*G1606,2)</f>
        <v>172.89</v>
      </c>
    </row>
    <row r="1608" spans="1:7">
      <c r="A1608" s="125"/>
      <c r="B1608" s="126"/>
      <c r="C1608" s="126"/>
      <c r="D1608" s="126"/>
      <c r="E1608" s="126"/>
      <c r="F1608" s="126"/>
      <c r="G1608" s="127"/>
    </row>
    <row r="1609" spans="1:7" ht="30.6">
      <c r="A1609" s="46" t="s">
        <v>22</v>
      </c>
      <c r="B1609" s="47" t="s">
        <v>23</v>
      </c>
      <c r="C1609" s="48" t="s">
        <v>17</v>
      </c>
      <c r="D1609" s="48" t="s">
        <v>21</v>
      </c>
      <c r="E1609" s="49"/>
      <c r="F1609" s="50"/>
      <c r="G1609" s="51"/>
    </row>
    <row r="1610" spans="1:7" ht="20.399999999999999">
      <c r="A1610" s="52" t="s">
        <v>200</v>
      </c>
      <c r="B1610" s="53" t="s">
        <v>201</v>
      </c>
      <c r="C1610" s="54" t="s">
        <v>17</v>
      </c>
      <c r="D1610" s="54" t="s">
        <v>189</v>
      </c>
      <c r="E1610" s="49">
        <v>1.1117999999999999</v>
      </c>
      <c r="F1610" s="50">
        <v>10.220000000000001</v>
      </c>
      <c r="G1610" s="51">
        <f t="shared" ref="G1610:G1611" si="99">TRUNC(F1610*E1610,2)</f>
        <v>11.36</v>
      </c>
    </row>
    <row r="1611" spans="1:7" ht="20.399999999999999">
      <c r="A1611" s="52" t="s">
        <v>202</v>
      </c>
      <c r="B1611" s="53" t="s">
        <v>203</v>
      </c>
      <c r="C1611" s="54" t="s">
        <v>17</v>
      </c>
      <c r="D1611" s="54" t="s">
        <v>189</v>
      </c>
      <c r="E1611" s="49">
        <v>9.0359999999999996</v>
      </c>
      <c r="F1611" s="50">
        <v>10.24</v>
      </c>
      <c r="G1611" s="51">
        <f t="shared" si="99"/>
        <v>92.52</v>
      </c>
    </row>
    <row r="1612" spans="1:7">
      <c r="A1612" s="123" t="s">
        <v>190</v>
      </c>
      <c r="B1612" s="124"/>
      <c r="C1612" s="124"/>
      <c r="D1612" s="124"/>
      <c r="E1612" s="124"/>
      <c r="F1612" s="124"/>
      <c r="G1612" s="55">
        <v>58.87</v>
      </c>
    </row>
    <row r="1613" spans="1:7">
      <c r="A1613" s="123" t="s">
        <v>191</v>
      </c>
      <c r="B1613" s="124"/>
      <c r="C1613" s="124"/>
      <c r="D1613" s="124"/>
      <c r="E1613" s="124"/>
      <c r="F1613" s="124"/>
      <c r="G1613" s="55">
        <v>45.01</v>
      </c>
    </row>
    <row r="1614" spans="1:7">
      <c r="A1614" s="123" t="s">
        <v>192</v>
      </c>
      <c r="B1614" s="124"/>
      <c r="C1614" s="124"/>
      <c r="D1614" s="124"/>
      <c r="E1614" s="124"/>
      <c r="F1614" s="124"/>
      <c r="G1614" s="56">
        <f>SUM(G1612:G1613)</f>
        <v>103.88</v>
      </c>
    </row>
    <row r="1615" spans="1:7">
      <c r="A1615" s="123" t="s">
        <v>193</v>
      </c>
      <c r="B1615" s="124"/>
      <c r="C1615" s="124"/>
      <c r="D1615" s="124"/>
      <c r="E1615" s="124"/>
      <c r="F1615" s="124"/>
      <c r="G1615" s="55">
        <f>G1612*116.78%</f>
        <v>68.748385999999996</v>
      </c>
    </row>
    <row r="1616" spans="1:7">
      <c r="A1616" s="123" t="s">
        <v>194</v>
      </c>
      <c r="B1616" s="124"/>
      <c r="C1616" s="124"/>
      <c r="D1616" s="124"/>
      <c r="E1616" s="124"/>
      <c r="F1616" s="124"/>
      <c r="G1616" s="55">
        <f>(G1615+G1614)*22.23%</f>
        <v>38.375290207799992</v>
      </c>
    </row>
    <row r="1617" spans="1:7">
      <c r="A1617" s="123" t="s">
        <v>195</v>
      </c>
      <c r="B1617" s="124"/>
      <c r="C1617" s="124"/>
      <c r="D1617" s="124"/>
      <c r="E1617" s="124"/>
      <c r="F1617" s="124"/>
      <c r="G1617" s="55">
        <v>0</v>
      </c>
    </row>
    <row r="1618" spans="1:7">
      <c r="A1618" s="123" t="s">
        <v>196</v>
      </c>
      <c r="B1618" s="124"/>
      <c r="C1618" s="124"/>
      <c r="D1618" s="124"/>
      <c r="E1618" s="124"/>
      <c r="F1618" s="124"/>
      <c r="G1618" s="55">
        <f>SUM(G1615:G1617)</f>
        <v>107.12367620779999</v>
      </c>
    </row>
    <row r="1619" spans="1:7">
      <c r="A1619" s="123" t="s">
        <v>197</v>
      </c>
      <c r="B1619" s="124"/>
      <c r="C1619" s="124"/>
      <c r="D1619" s="124"/>
      <c r="E1619" s="124"/>
      <c r="F1619" s="124"/>
      <c r="G1619" s="56">
        <f>TRUNC(G1614+G1618,2)</f>
        <v>211</v>
      </c>
    </row>
    <row r="1620" spans="1:7">
      <c r="A1620" s="123" t="s">
        <v>198</v>
      </c>
      <c r="B1620" s="124"/>
      <c r="C1620" s="124"/>
      <c r="D1620" s="124"/>
      <c r="E1620" s="124"/>
      <c r="F1620" s="124"/>
      <c r="G1620" s="55">
        <v>4.26</v>
      </c>
    </row>
    <row r="1621" spans="1:7">
      <c r="A1621" s="123" t="s">
        <v>199</v>
      </c>
      <c r="B1621" s="124"/>
      <c r="C1621" s="124"/>
      <c r="D1621" s="124"/>
      <c r="E1621" s="124"/>
      <c r="F1621" s="124"/>
      <c r="G1621" s="56">
        <f>TRUNC(G1619*G1620,2)</f>
        <v>898.86</v>
      </c>
    </row>
    <row r="1622" spans="1:7">
      <c r="A1622" s="125"/>
      <c r="B1622" s="126"/>
      <c r="C1622" s="126"/>
      <c r="D1622" s="126"/>
      <c r="E1622" s="126"/>
      <c r="F1622" s="126"/>
      <c r="G1622" s="127"/>
    </row>
    <row r="1623" spans="1:7" ht="30.6">
      <c r="A1623" s="46" t="s">
        <v>24</v>
      </c>
      <c r="B1623" s="47" t="s">
        <v>25</v>
      </c>
      <c r="C1623" s="48" t="s">
        <v>17</v>
      </c>
      <c r="D1623" s="48" t="s">
        <v>18</v>
      </c>
      <c r="E1623" s="49"/>
      <c r="F1623" s="50"/>
      <c r="G1623" s="51"/>
    </row>
    <row r="1624" spans="1:7" ht="20.399999999999999">
      <c r="A1624" s="52" t="s">
        <v>204</v>
      </c>
      <c r="B1624" s="53" t="s">
        <v>205</v>
      </c>
      <c r="C1624" s="54" t="s">
        <v>17</v>
      </c>
      <c r="D1624" s="54" t="s">
        <v>189</v>
      </c>
      <c r="E1624" s="49">
        <v>0.25530000000000003</v>
      </c>
      <c r="F1624" s="50">
        <v>10.9</v>
      </c>
      <c r="G1624" s="51">
        <f t="shared" ref="G1624:G1625" si="100">TRUNC(F1624*E1624,2)</f>
        <v>2.78</v>
      </c>
    </row>
    <row r="1625" spans="1:7" ht="20.399999999999999">
      <c r="A1625" s="52" t="s">
        <v>202</v>
      </c>
      <c r="B1625" s="53" t="s">
        <v>203</v>
      </c>
      <c r="C1625" s="54" t="s">
        <v>17</v>
      </c>
      <c r="D1625" s="54" t="s">
        <v>189</v>
      </c>
      <c r="E1625" s="49">
        <v>0.58120000000000005</v>
      </c>
      <c r="F1625" s="50">
        <v>10.24</v>
      </c>
      <c r="G1625" s="51">
        <f t="shared" si="100"/>
        <v>5.95</v>
      </c>
    </row>
    <row r="1626" spans="1:7">
      <c r="A1626" s="123" t="s">
        <v>190</v>
      </c>
      <c r="B1626" s="124"/>
      <c r="C1626" s="124"/>
      <c r="D1626" s="124"/>
      <c r="E1626" s="124"/>
      <c r="F1626" s="124"/>
      <c r="G1626" s="55">
        <v>4.91</v>
      </c>
    </row>
    <row r="1627" spans="1:7">
      <c r="A1627" s="123" t="s">
        <v>191</v>
      </c>
      <c r="B1627" s="124"/>
      <c r="C1627" s="124"/>
      <c r="D1627" s="124"/>
      <c r="E1627" s="124"/>
      <c r="F1627" s="124"/>
      <c r="G1627" s="55">
        <v>3.82</v>
      </c>
    </row>
    <row r="1628" spans="1:7">
      <c r="A1628" s="123" t="s">
        <v>192</v>
      </c>
      <c r="B1628" s="124"/>
      <c r="C1628" s="124"/>
      <c r="D1628" s="124"/>
      <c r="E1628" s="124"/>
      <c r="F1628" s="124"/>
      <c r="G1628" s="56">
        <f>SUM(G1626:G1627)</f>
        <v>8.73</v>
      </c>
    </row>
    <row r="1629" spans="1:7">
      <c r="A1629" s="123" t="s">
        <v>193</v>
      </c>
      <c r="B1629" s="124"/>
      <c r="C1629" s="124"/>
      <c r="D1629" s="124"/>
      <c r="E1629" s="124"/>
      <c r="F1629" s="124"/>
      <c r="G1629" s="55">
        <f>G1626*116.78%</f>
        <v>5.7338979999999999</v>
      </c>
    </row>
    <row r="1630" spans="1:7">
      <c r="A1630" s="123" t="s">
        <v>194</v>
      </c>
      <c r="B1630" s="124"/>
      <c r="C1630" s="124"/>
      <c r="D1630" s="124"/>
      <c r="E1630" s="124"/>
      <c r="F1630" s="124"/>
      <c r="G1630" s="55">
        <f>(G1629+G1628)*22.23%</f>
        <v>3.2153245254000002</v>
      </c>
    </row>
    <row r="1631" spans="1:7">
      <c r="A1631" s="123" t="s">
        <v>195</v>
      </c>
      <c r="B1631" s="124"/>
      <c r="C1631" s="124"/>
      <c r="D1631" s="124"/>
      <c r="E1631" s="124"/>
      <c r="F1631" s="124"/>
      <c r="G1631" s="55">
        <v>0</v>
      </c>
    </row>
    <row r="1632" spans="1:7">
      <c r="A1632" s="123" t="s">
        <v>196</v>
      </c>
      <c r="B1632" s="124"/>
      <c r="C1632" s="124"/>
      <c r="D1632" s="124"/>
      <c r="E1632" s="124"/>
      <c r="F1632" s="124"/>
      <c r="G1632" s="55">
        <f>SUM(G1629:G1631)</f>
        <v>8.9492225253999997</v>
      </c>
    </row>
    <row r="1633" spans="1:7">
      <c r="A1633" s="123" t="s">
        <v>197</v>
      </c>
      <c r="B1633" s="124"/>
      <c r="C1633" s="124"/>
      <c r="D1633" s="124"/>
      <c r="E1633" s="124"/>
      <c r="F1633" s="124"/>
      <c r="G1633" s="56">
        <f>TRUNC(G1628+G1632,2)</f>
        <v>17.670000000000002</v>
      </c>
    </row>
    <row r="1634" spans="1:7">
      <c r="A1634" s="123" t="s">
        <v>198</v>
      </c>
      <c r="B1634" s="124"/>
      <c r="C1634" s="124"/>
      <c r="D1634" s="124"/>
      <c r="E1634" s="124"/>
      <c r="F1634" s="124"/>
      <c r="G1634" s="55">
        <v>52.82</v>
      </c>
    </row>
    <row r="1635" spans="1:7">
      <c r="A1635" s="123" t="s">
        <v>199</v>
      </c>
      <c r="B1635" s="124"/>
      <c r="C1635" s="124"/>
      <c r="D1635" s="124"/>
      <c r="E1635" s="124"/>
      <c r="F1635" s="124"/>
      <c r="G1635" s="56">
        <f>TRUNC(G1633*G1634,2)</f>
        <v>933.32</v>
      </c>
    </row>
    <row r="1636" spans="1:7">
      <c r="A1636" s="125"/>
      <c r="B1636" s="126"/>
      <c r="C1636" s="126"/>
      <c r="D1636" s="126"/>
      <c r="E1636" s="126"/>
      <c r="F1636" s="126"/>
      <c r="G1636" s="127"/>
    </row>
    <row r="1637" spans="1:7" ht="30.6">
      <c r="A1637" s="46" t="s">
        <v>26</v>
      </c>
      <c r="B1637" s="47" t="s">
        <v>27</v>
      </c>
      <c r="C1637" s="48" t="s">
        <v>17</v>
      </c>
      <c r="D1637" s="48" t="s">
        <v>18</v>
      </c>
      <c r="E1637" s="49"/>
      <c r="F1637" s="50"/>
      <c r="G1637" s="51"/>
    </row>
    <row r="1638" spans="1:7" ht="20.399999999999999">
      <c r="A1638" s="52" t="s">
        <v>200</v>
      </c>
      <c r="B1638" s="53" t="s">
        <v>201</v>
      </c>
      <c r="C1638" s="54" t="s">
        <v>17</v>
      </c>
      <c r="D1638" s="54" t="s">
        <v>189</v>
      </c>
      <c r="E1638" s="49">
        <v>0.13150000000000001</v>
      </c>
      <c r="F1638" s="50">
        <v>10.220000000000001</v>
      </c>
      <c r="G1638" s="51">
        <f t="shared" ref="G1638:G1639" si="101">TRUNC(F1638*E1638,2)</f>
        <v>1.34</v>
      </c>
    </row>
    <row r="1639" spans="1:7" ht="20.399999999999999">
      <c r="A1639" s="52" t="s">
        <v>202</v>
      </c>
      <c r="B1639" s="53" t="s">
        <v>203</v>
      </c>
      <c r="C1639" s="54" t="s">
        <v>17</v>
      </c>
      <c r="D1639" s="54" t="s">
        <v>189</v>
      </c>
      <c r="E1639" s="49">
        <v>0.19157550000000001</v>
      </c>
      <c r="F1639" s="50">
        <v>10.24</v>
      </c>
      <c r="G1639" s="51">
        <f t="shared" si="101"/>
        <v>1.96</v>
      </c>
    </row>
    <row r="1640" spans="1:7">
      <c r="A1640" s="123" t="s">
        <v>190</v>
      </c>
      <c r="B1640" s="124"/>
      <c r="C1640" s="124"/>
      <c r="D1640" s="124"/>
      <c r="E1640" s="124"/>
      <c r="F1640" s="124"/>
      <c r="G1640" s="55">
        <v>2</v>
      </c>
    </row>
    <row r="1641" spans="1:7">
      <c r="A1641" s="123" t="s">
        <v>191</v>
      </c>
      <c r="B1641" s="124"/>
      <c r="C1641" s="124"/>
      <c r="D1641" s="124"/>
      <c r="E1641" s="124"/>
      <c r="F1641" s="124"/>
      <c r="G1641" s="55">
        <v>1.3</v>
      </c>
    </row>
    <row r="1642" spans="1:7">
      <c r="A1642" s="123" t="s">
        <v>192</v>
      </c>
      <c r="B1642" s="124"/>
      <c r="C1642" s="124"/>
      <c r="D1642" s="124"/>
      <c r="E1642" s="124"/>
      <c r="F1642" s="124"/>
      <c r="G1642" s="56">
        <f>SUM(G1640:G1641)</f>
        <v>3.3</v>
      </c>
    </row>
    <row r="1643" spans="1:7">
      <c r="A1643" s="123" t="s">
        <v>193</v>
      </c>
      <c r="B1643" s="124"/>
      <c r="C1643" s="124"/>
      <c r="D1643" s="124"/>
      <c r="E1643" s="124"/>
      <c r="F1643" s="124"/>
      <c r="G1643" s="55">
        <f>G1640*116.78%</f>
        <v>2.3355999999999999</v>
      </c>
    </row>
    <row r="1644" spans="1:7">
      <c r="A1644" s="123" t="s">
        <v>194</v>
      </c>
      <c r="B1644" s="124"/>
      <c r="C1644" s="124"/>
      <c r="D1644" s="124"/>
      <c r="E1644" s="124"/>
      <c r="F1644" s="124"/>
      <c r="G1644" s="55">
        <f>(G1643+G1642)*22.23%</f>
        <v>1.25279388</v>
      </c>
    </row>
    <row r="1645" spans="1:7">
      <c r="A1645" s="123" t="s">
        <v>195</v>
      </c>
      <c r="B1645" s="124"/>
      <c r="C1645" s="124"/>
      <c r="D1645" s="124"/>
      <c r="E1645" s="124"/>
      <c r="F1645" s="124"/>
      <c r="G1645" s="55">
        <v>0</v>
      </c>
    </row>
    <row r="1646" spans="1:7">
      <c r="A1646" s="123" t="s">
        <v>196</v>
      </c>
      <c r="B1646" s="124"/>
      <c r="C1646" s="124"/>
      <c r="D1646" s="124"/>
      <c r="E1646" s="124"/>
      <c r="F1646" s="124"/>
      <c r="G1646" s="55">
        <f>SUM(G1643:G1645)</f>
        <v>3.5883938799999999</v>
      </c>
    </row>
    <row r="1647" spans="1:7">
      <c r="A1647" s="123" t="s">
        <v>197</v>
      </c>
      <c r="B1647" s="124"/>
      <c r="C1647" s="124"/>
      <c r="D1647" s="124"/>
      <c r="E1647" s="124"/>
      <c r="F1647" s="124"/>
      <c r="G1647" s="56">
        <f>TRUNC(G1642+G1646,2)</f>
        <v>6.88</v>
      </c>
    </row>
    <row r="1648" spans="1:7">
      <c r="A1648" s="123" t="s">
        <v>198</v>
      </c>
      <c r="B1648" s="124"/>
      <c r="C1648" s="124"/>
      <c r="D1648" s="124"/>
      <c r="E1648" s="124"/>
      <c r="F1648" s="124"/>
      <c r="G1648" s="55">
        <v>4.83</v>
      </c>
    </row>
    <row r="1649" spans="1:7">
      <c r="A1649" s="123" t="s">
        <v>199</v>
      </c>
      <c r="B1649" s="124"/>
      <c r="C1649" s="124"/>
      <c r="D1649" s="124"/>
      <c r="E1649" s="124"/>
      <c r="F1649" s="124"/>
      <c r="G1649" s="56">
        <f>TRUNC(G1647*G1648,2)</f>
        <v>33.229999999999997</v>
      </c>
    </row>
    <row r="1650" spans="1:7">
      <c r="A1650" s="125"/>
      <c r="B1650" s="126"/>
      <c r="C1650" s="126"/>
      <c r="D1650" s="126"/>
      <c r="E1650" s="126"/>
      <c r="F1650" s="126"/>
      <c r="G1650" s="127"/>
    </row>
    <row r="1651" spans="1:7" ht="30.6">
      <c r="A1651" s="46" t="s">
        <v>28</v>
      </c>
      <c r="B1651" s="47" t="s">
        <v>29</v>
      </c>
      <c r="C1651" s="48" t="s">
        <v>17</v>
      </c>
      <c r="D1651" s="48" t="s">
        <v>18</v>
      </c>
      <c r="E1651" s="49"/>
      <c r="F1651" s="50"/>
      <c r="G1651" s="51"/>
    </row>
    <row r="1652" spans="1:7" ht="30.6">
      <c r="A1652" s="52">
        <v>42013</v>
      </c>
      <c r="B1652" s="53" t="s">
        <v>206</v>
      </c>
      <c r="C1652" s="54" t="s">
        <v>45</v>
      </c>
      <c r="D1652" s="54" t="s">
        <v>207</v>
      </c>
      <c r="E1652" s="49">
        <v>9.8400000000000001E-2</v>
      </c>
      <c r="F1652" s="50">
        <v>5.4</v>
      </c>
      <c r="G1652" s="51">
        <f t="shared" ref="G1652:G1654" si="102">TRUNC(F1652*E1652,2)</f>
        <v>0.53</v>
      </c>
    </row>
    <row r="1653" spans="1:7" ht="20.399999999999999">
      <c r="A1653" s="52" t="s">
        <v>200</v>
      </c>
      <c r="B1653" s="53" t="s">
        <v>201</v>
      </c>
      <c r="C1653" s="54" t="s">
        <v>17</v>
      </c>
      <c r="D1653" s="54" t="s">
        <v>189</v>
      </c>
      <c r="E1653" s="49">
        <v>0.26</v>
      </c>
      <c r="F1653" s="50">
        <v>10.220000000000001</v>
      </c>
      <c r="G1653" s="51">
        <f t="shared" si="102"/>
        <v>2.65</v>
      </c>
    </row>
    <row r="1654" spans="1:7" ht="20.399999999999999">
      <c r="A1654" s="52" t="s">
        <v>202</v>
      </c>
      <c r="B1654" s="53" t="s">
        <v>203</v>
      </c>
      <c r="C1654" s="54" t="s">
        <v>17</v>
      </c>
      <c r="D1654" s="54" t="s">
        <v>189</v>
      </c>
      <c r="E1654" s="49">
        <v>0.66221099999999999</v>
      </c>
      <c r="F1654" s="50">
        <v>10.24</v>
      </c>
      <c r="G1654" s="51">
        <f t="shared" si="102"/>
        <v>6.78</v>
      </c>
    </row>
    <row r="1655" spans="1:7">
      <c r="A1655" s="123" t="s">
        <v>190</v>
      </c>
      <c r="B1655" s="124"/>
      <c r="C1655" s="124"/>
      <c r="D1655" s="124"/>
      <c r="E1655" s="124"/>
      <c r="F1655" s="124"/>
      <c r="G1655" s="55">
        <v>5.53</v>
      </c>
    </row>
    <row r="1656" spans="1:7">
      <c r="A1656" s="123" t="s">
        <v>191</v>
      </c>
      <c r="B1656" s="124"/>
      <c r="C1656" s="124"/>
      <c r="D1656" s="124"/>
      <c r="E1656" s="124"/>
      <c r="F1656" s="124"/>
      <c r="G1656" s="55">
        <v>4.43</v>
      </c>
    </row>
    <row r="1657" spans="1:7">
      <c r="A1657" s="123" t="s">
        <v>192</v>
      </c>
      <c r="B1657" s="124"/>
      <c r="C1657" s="124"/>
      <c r="D1657" s="124"/>
      <c r="E1657" s="124"/>
      <c r="F1657" s="124"/>
      <c r="G1657" s="56">
        <f>SUM(G1655:G1656)</f>
        <v>9.9600000000000009</v>
      </c>
    </row>
    <row r="1658" spans="1:7">
      <c r="A1658" s="123" t="s">
        <v>193</v>
      </c>
      <c r="B1658" s="124"/>
      <c r="C1658" s="124"/>
      <c r="D1658" s="124"/>
      <c r="E1658" s="124"/>
      <c r="F1658" s="124"/>
      <c r="G1658" s="55">
        <f>G1655*116.78%</f>
        <v>6.4579339999999998</v>
      </c>
    </row>
    <row r="1659" spans="1:7">
      <c r="A1659" s="123" t="s">
        <v>194</v>
      </c>
      <c r="B1659" s="124"/>
      <c r="C1659" s="124"/>
      <c r="D1659" s="124"/>
      <c r="E1659" s="124"/>
      <c r="F1659" s="124"/>
      <c r="G1659" s="55">
        <f>(G1658+G1657)*22.23%</f>
        <v>3.6497067282000004</v>
      </c>
    </row>
    <row r="1660" spans="1:7">
      <c r="A1660" s="123" t="s">
        <v>195</v>
      </c>
      <c r="B1660" s="124"/>
      <c r="C1660" s="124"/>
      <c r="D1660" s="124"/>
      <c r="E1660" s="124"/>
      <c r="F1660" s="124"/>
      <c r="G1660" s="55">
        <v>0</v>
      </c>
    </row>
    <row r="1661" spans="1:7">
      <c r="A1661" s="123" t="s">
        <v>196</v>
      </c>
      <c r="B1661" s="124"/>
      <c r="C1661" s="124"/>
      <c r="D1661" s="124"/>
      <c r="E1661" s="124"/>
      <c r="F1661" s="124"/>
      <c r="G1661" s="55">
        <f>SUM(G1658:G1660)</f>
        <v>10.1076407282</v>
      </c>
    </row>
    <row r="1662" spans="1:7">
      <c r="A1662" s="123" t="s">
        <v>197</v>
      </c>
      <c r="B1662" s="124"/>
      <c r="C1662" s="124"/>
      <c r="D1662" s="124"/>
      <c r="E1662" s="124"/>
      <c r="F1662" s="124"/>
      <c r="G1662" s="56">
        <f>TRUNC(G1657+G1661,2)</f>
        <v>20.059999999999999</v>
      </c>
    </row>
    <row r="1663" spans="1:7">
      <c r="A1663" s="123" t="s">
        <v>198</v>
      </c>
      <c r="B1663" s="124"/>
      <c r="C1663" s="124"/>
      <c r="D1663" s="124"/>
      <c r="E1663" s="124"/>
      <c r="F1663" s="124"/>
      <c r="G1663" s="55">
        <v>8.74</v>
      </c>
    </row>
    <row r="1664" spans="1:7">
      <c r="A1664" s="123" t="s">
        <v>199</v>
      </c>
      <c r="B1664" s="124"/>
      <c r="C1664" s="124"/>
      <c r="D1664" s="124"/>
      <c r="E1664" s="124"/>
      <c r="F1664" s="124"/>
      <c r="G1664" s="56">
        <f>TRUNC(G1662*G1663,2)</f>
        <v>175.32</v>
      </c>
    </row>
    <row r="1665" spans="1:7">
      <c r="A1665" s="125"/>
      <c r="B1665" s="126"/>
      <c r="C1665" s="126"/>
      <c r="D1665" s="126"/>
      <c r="E1665" s="126"/>
      <c r="F1665" s="126"/>
      <c r="G1665" s="127"/>
    </row>
    <row r="1666" spans="1:7" ht="30.6">
      <c r="A1666" s="46" t="s">
        <v>30</v>
      </c>
      <c r="B1666" s="47" t="s">
        <v>31</v>
      </c>
      <c r="C1666" s="48" t="s">
        <v>17</v>
      </c>
      <c r="D1666" s="48" t="s">
        <v>32</v>
      </c>
      <c r="E1666" s="49"/>
      <c r="F1666" s="50"/>
      <c r="G1666" s="51"/>
    </row>
    <row r="1667" spans="1:7" ht="20.399999999999999">
      <c r="A1667" s="52" t="s">
        <v>208</v>
      </c>
      <c r="B1667" s="53" t="s">
        <v>209</v>
      </c>
      <c r="C1667" s="54" t="s">
        <v>17</v>
      </c>
      <c r="D1667" s="54" t="s">
        <v>189</v>
      </c>
      <c r="E1667" s="49">
        <v>0.128</v>
      </c>
      <c r="F1667" s="50">
        <v>12.23</v>
      </c>
      <c r="G1667" s="51">
        <f t="shared" ref="G1667:G1668" si="103">TRUNC(F1667*E1667,2)</f>
        <v>1.56</v>
      </c>
    </row>
    <row r="1668" spans="1:7" ht="20.399999999999999">
      <c r="A1668" s="52" t="s">
        <v>202</v>
      </c>
      <c r="B1668" s="53" t="s">
        <v>203</v>
      </c>
      <c r="C1668" s="54" t="s">
        <v>17</v>
      </c>
      <c r="D1668" s="54" t="s">
        <v>189</v>
      </c>
      <c r="E1668" s="49">
        <v>0.16483999999999999</v>
      </c>
      <c r="F1668" s="50">
        <v>10.24</v>
      </c>
      <c r="G1668" s="51">
        <f t="shared" si="103"/>
        <v>1.68</v>
      </c>
    </row>
    <row r="1669" spans="1:7">
      <c r="A1669" s="123" t="s">
        <v>190</v>
      </c>
      <c r="B1669" s="124"/>
      <c r="C1669" s="124"/>
      <c r="D1669" s="124"/>
      <c r="E1669" s="124"/>
      <c r="F1669" s="124"/>
      <c r="G1669" s="55">
        <v>1.9</v>
      </c>
    </row>
    <row r="1670" spans="1:7">
      <c r="A1670" s="123" t="s">
        <v>191</v>
      </c>
      <c r="B1670" s="124"/>
      <c r="C1670" s="124"/>
      <c r="D1670" s="124"/>
      <c r="E1670" s="124"/>
      <c r="F1670" s="124"/>
      <c r="G1670" s="55">
        <v>1.34</v>
      </c>
    </row>
    <row r="1671" spans="1:7">
      <c r="A1671" s="123" t="s">
        <v>192</v>
      </c>
      <c r="B1671" s="124"/>
      <c r="C1671" s="124"/>
      <c r="D1671" s="124"/>
      <c r="E1671" s="124"/>
      <c r="F1671" s="124"/>
      <c r="G1671" s="56">
        <f>SUM(G1669:G1670)</f>
        <v>3.24</v>
      </c>
    </row>
    <row r="1672" spans="1:7">
      <c r="A1672" s="123" t="s">
        <v>193</v>
      </c>
      <c r="B1672" s="124"/>
      <c r="C1672" s="124"/>
      <c r="D1672" s="124"/>
      <c r="E1672" s="124"/>
      <c r="F1672" s="124"/>
      <c r="G1672" s="55">
        <f>G1669*116.78%</f>
        <v>2.21882</v>
      </c>
    </row>
    <row r="1673" spans="1:7">
      <c r="A1673" s="123" t="s">
        <v>194</v>
      </c>
      <c r="B1673" s="124"/>
      <c r="C1673" s="124"/>
      <c r="D1673" s="124"/>
      <c r="E1673" s="124"/>
      <c r="F1673" s="124"/>
      <c r="G1673" s="55">
        <f>(G1672+G1671)*22.23%</f>
        <v>1.2134956860000001</v>
      </c>
    </row>
    <row r="1674" spans="1:7">
      <c r="A1674" s="123" t="s">
        <v>195</v>
      </c>
      <c r="B1674" s="124"/>
      <c r="C1674" s="124"/>
      <c r="D1674" s="124"/>
      <c r="E1674" s="124"/>
      <c r="F1674" s="124"/>
      <c r="G1674" s="55">
        <v>0</v>
      </c>
    </row>
    <row r="1675" spans="1:7">
      <c r="A1675" s="123" t="s">
        <v>196</v>
      </c>
      <c r="B1675" s="124"/>
      <c r="C1675" s="124"/>
      <c r="D1675" s="124"/>
      <c r="E1675" s="124"/>
      <c r="F1675" s="124"/>
      <c r="G1675" s="55">
        <f>SUM(G1672:G1674)</f>
        <v>3.4323156859999999</v>
      </c>
    </row>
    <row r="1676" spans="1:7">
      <c r="A1676" s="123" t="s">
        <v>197</v>
      </c>
      <c r="B1676" s="124"/>
      <c r="C1676" s="124"/>
      <c r="D1676" s="124"/>
      <c r="E1676" s="124"/>
      <c r="F1676" s="124"/>
      <c r="G1676" s="56">
        <f>TRUNC(G1671+G1675,2)</f>
        <v>6.67</v>
      </c>
    </row>
    <row r="1677" spans="1:7">
      <c r="A1677" s="123" t="s">
        <v>198</v>
      </c>
      <c r="B1677" s="124"/>
      <c r="C1677" s="124"/>
      <c r="D1677" s="124"/>
      <c r="E1677" s="124"/>
      <c r="F1677" s="124"/>
      <c r="G1677" s="55">
        <v>11</v>
      </c>
    </row>
    <row r="1678" spans="1:7">
      <c r="A1678" s="123" t="s">
        <v>199</v>
      </c>
      <c r="B1678" s="124"/>
      <c r="C1678" s="124"/>
      <c r="D1678" s="124"/>
      <c r="E1678" s="124"/>
      <c r="F1678" s="124"/>
      <c r="G1678" s="56">
        <f>TRUNC(G1676*G1677,2)</f>
        <v>73.37</v>
      </c>
    </row>
    <row r="1679" spans="1:7">
      <c r="A1679" s="125"/>
      <c r="B1679" s="126"/>
      <c r="C1679" s="126"/>
      <c r="D1679" s="126"/>
      <c r="E1679" s="126"/>
      <c r="F1679" s="126"/>
      <c r="G1679" s="127"/>
    </row>
    <row r="1680" spans="1:7">
      <c r="A1680" s="46">
        <v>2</v>
      </c>
      <c r="B1680" s="117" t="s">
        <v>33</v>
      </c>
      <c r="C1680" s="117"/>
      <c r="D1680" s="117"/>
      <c r="E1680" s="117"/>
      <c r="F1680" s="117"/>
      <c r="G1680" s="118"/>
    </row>
    <row r="1681" spans="1:7" ht="51">
      <c r="A1681" s="46" t="s">
        <v>34</v>
      </c>
      <c r="B1681" s="47" t="s">
        <v>35</v>
      </c>
      <c r="C1681" s="48" t="s">
        <v>17</v>
      </c>
      <c r="D1681" s="48" t="s">
        <v>18</v>
      </c>
      <c r="E1681" s="49"/>
      <c r="F1681" s="50"/>
      <c r="G1681" s="51"/>
    </row>
    <row r="1682" spans="1:7" ht="20.399999999999999">
      <c r="A1682" s="52">
        <v>1379</v>
      </c>
      <c r="B1682" s="53" t="s">
        <v>210</v>
      </c>
      <c r="C1682" s="54" t="s">
        <v>45</v>
      </c>
      <c r="D1682" s="54" t="s">
        <v>207</v>
      </c>
      <c r="E1682" s="49">
        <v>8</v>
      </c>
      <c r="F1682" s="50">
        <v>0.3</v>
      </c>
      <c r="G1682" s="51">
        <f t="shared" ref="G1682:G1688" si="104">TRUNC(F1682*E1682,2)</f>
        <v>2.4</v>
      </c>
    </row>
    <row r="1683" spans="1:7" ht="30.6">
      <c r="A1683" s="52">
        <v>3671</v>
      </c>
      <c r="B1683" s="53" t="s">
        <v>211</v>
      </c>
      <c r="C1683" s="54" t="s">
        <v>45</v>
      </c>
      <c r="D1683" s="54" t="s">
        <v>82</v>
      </c>
      <c r="E1683" s="49">
        <v>2</v>
      </c>
      <c r="F1683" s="50">
        <v>0.73</v>
      </c>
      <c r="G1683" s="51">
        <f t="shared" si="104"/>
        <v>1.46</v>
      </c>
    </row>
    <row r="1684" spans="1:7" ht="40.799999999999997">
      <c r="A1684" s="52">
        <v>4824</v>
      </c>
      <c r="B1684" s="53" t="s">
        <v>212</v>
      </c>
      <c r="C1684" s="54" t="s">
        <v>45</v>
      </c>
      <c r="D1684" s="54" t="s">
        <v>207</v>
      </c>
      <c r="E1684" s="49">
        <v>14</v>
      </c>
      <c r="F1684" s="50">
        <v>0.38</v>
      </c>
      <c r="G1684" s="51">
        <f t="shared" si="104"/>
        <v>5.32</v>
      </c>
    </row>
    <row r="1685" spans="1:7" ht="20.399999999999999">
      <c r="A1685" s="52">
        <v>7353</v>
      </c>
      <c r="B1685" s="53" t="s">
        <v>213</v>
      </c>
      <c r="C1685" s="54" t="s">
        <v>45</v>
      </c>
      <c r="D1685" s="54" t="s">
        <v>214</v>
      </c>
      <c r="E1685" s="49">
        <v>0.21176</v>
      </c>
      <c r="F1685" s="50">
        <v>14.61</v>
      </c>
      <c r="G1685" s="51">
        <f t="shared" si="104"/>
        <v>3.09</v>
      </c>
    </row>
    <row r="1686" spans="1:7" ht="20.399999999999999">
      <c r="A1686" s="52" t="s">
        <v>200</v>
      </c>
      <c r="B1686" s="53" t="s">
        <v>201</v>
      </c>
      <c r="C1686" s="54" t="s">
        <v>17</v>
      </c>
      <c r="D1686" s="54" t="s">
        <v>189</v>
      </c>
      <c r="E1686" s="49">
        <v>0.51571856000000005</v>
      </c>
      <c r="F1686" s="50">
        <v>10.220000000000001</v>
      </c>
      <c r="G1686" s="51">
        <f t="shared" si="104"/>
        <v>5.27</v>
      </c>
    </row>
    <row r="1687" spans="1:7" ht="20.399999999999999">
      <c r="A1687" s="52" t="s">
        <v>202</v>
      </c>
      <c r="B1687" s="53" t="s">
        <v>203</v>
      </c>
      <c r="C1687" s="54" t="s">
        <v>17</v>
      </c>
      <c r="D1687" s="54" t="s">
        <v>189</v>
      </c>
      <c r="E1687" s="49">
        <v>2.5</v>
      </c>
      <c r="F1687" s="50">
        <v>10.24</v>
      </c>
      <c r="G1687" s="51">
        <f t="shared" si="104"/>
        <v>25.6</v>
      </c>
    </row>
    <row r="1688" spans="1:7" ht="40.799999999999997">
      <c r="A1688" s="52" t="s">
        <v>215</v>
      </c>
      <c r="B1688" s="53" t="s">
        <v>216</v>
      </c>
      <c r="C1688" s="54" t="s">
        <v>17</v>
      </c>
      <c r="D1688" s="54" t="s">
        <v>217</v>
      </c>
      <c r="E1688" s="49">
        <v>1.5</v>
      </c>
      <c r="F1688" s="50">
        <v>1.59</v>
      </c>
      <c r="G1688" s="51">
        <f t="shared" si="104"/>
        <v>2.38</v>
      </c>
    </row>
    <row r="1689" spans="1:7">
      <c r="A1689" s="123" t="s">
        <v>190</v>
      </c>
      <c r="B1689" s="124"/>
      <c r="C1689" s="124"/>
      <c r="D1689" s="124"/>
      <c r="E1689" s="124"/>
      <c r="F1689" s="124"/>
      <c r="G1689" s="55">
        <v>17.66</v>
      </c>
    </row>
    <row r="1690" spans="1:7">
      <c r="A1690" s="123" t="s">
        <v>191</v>
      </c>
      <c r="B1690" s="124"/>
      <c r="C1690" s="124"/>
      <c r="D1690" s="124"/>
      <c r="E1690" s="124"/>
      <c r="F1690" s="124"/>
      <c r="G1690" s="55">
        <v>27.860000000000003</v>
      </c>
    </row>
    <row r="1691" spans="1:7">
      <c r="A1691" s="123" t="s">
        <v>192</v>
      </c>
      <c r="B1691" s="124"/>
      <c r="C1691" s="124"/>
      <c r="D1691" s="124"/>
      <c r="E1691" s="124"/>
      <c r="F1691" s="124"/>
      <c r="G1691" s="56">
        <f>SUM(G1689:G1690)</f>
        <v>45.52</v>
      </c>
    </row>
    <row r="1692" spans="1:7">
      <c r="A1692" s="123" t="s">
        <v>193</v>
      </c>
      <c r="B1692" s="124"/>
      <c r="C1692" s="124"/>
      <c r="D1692" s="124"/>
      <c r="E1692" s="124"/>
      <c r="F1692" s="124"/>
      <c r="G1692" s="55">
        <f>G1689*116.78%</f>
        <v>20.623348</v>
      </c>
    </row>
    <row r="1693" spans="1:7">
      <c r="A1693" s="123" t="s">
        <v>194</v>
      </c>
      <c r="B1693" s="124"/>
      <c r="C1693" s="124"/>
      <c r="D1693" s="124"/>
      <c r="E1693" s="124"/>
      <c r="F1693" s="124"/>
      <c r="G1693" s="55">
        <f>(G1692+G1691)*22.23%</f>
        <v>14.7036662604</v>
      </c>
    </row>
    <row r="1694" spans="1:7">
      <c r="A1694" s="123" t="s">
        <v>195</v>
      </c>
      <c r="B1694" s="124"/>
      <c r="C1694" s="124"/>
      <c r="D1694" s="124"/>
      <c r="E1694" s="124"/>
      <c r="F1694" s="124"/>
      <c r="G1694" s="55">
        <v>0</v>
      </c>
    </row>
    <row r="1695" spans="1:7">
      <c r="A1695" s="123" t="s">
        <v>196</v>
      </c>
      <c r="B1695" s="124"/>
      <c r="C1695" s="124"/>
      <c r="D1695" s="124"/>
      <c r="E1695" s="124"/>
      <c r="F1695" s="124"/>
      <c r="G1695" s="55">
        <f>SUM(G1692:G1694)</f>
        <v>35.327014260399999</v>
      </c>
    </row>
    <row r="1696" spans="1:7">
      <c r="A1696" s="123" t="s">
        <v>197</v>
      </c>
      <c r="B1696" s="124"/>
      <c r="C1696" s="124"/>
      <c r="D1696" s="124"/>
      <c r="E1696" s="124"/>
      <c r="F1696" s="124"/>
      <c r="G1696" s="56">
        <f>TRUNC(G1691+G1695,2)</f>
        <v>80.84</v>
      </c>
    </row>
    <row r="1697" spans="1:7">
      <c r="A1697" s="123" t="s">
        <v>198</v>
      </c>
      <c r="B1697" s="124"/>
      <c r="C1697" s="124"/>
      <c r="D1697" s="124"/>
      <c r="E1697" s="124"/>
      <c r="F1697" s="124"/>
      <c r="G1697" s="55">
        <v>35.82</v>
      </c>
    </row>
    <row r="1698" spans="1:7">
      <c r="A1698" s="123" t="s">
        <v>199</v>
      </c>
      <c r="B1698" s="124"/>
      <c r="C1698" s="124"/>
      <c r="D1698" s="124"/>
      <c r="E1698" s="124"/>
      <c r="F1698" s="124"/>
      <c r="G1698" s="56">
        <f>TRUNC(G1696*G1697,2)</f>
        <v>2895.68</v>
      </c>
    </row>
    <row r="1699" spans="1:7">
      <c r="A1699" s="125"/>
      <c r="B1699" s="126"/>
      <c r="C1699" s="126"/>
      <c r="D1699" s="126"/>
      <c r="E1699" s="126"/>
      <c r="F1699" s="126"/>
      <c r="G1699" s="127"/>
    </row>
    <row r="1700" spans="1:7">
      <c r="A1700" s="46">
        <v>3</v>
      </c>
      <c r="B1700" s="117" t="s">
        <v>36</v>
      </c>
      <c r="C1700" s="117"/>
      <c r="D1700" s="117"/>
      <c r="E1700" s="117"/>
      <c r="F1700" s="117"/>
      <c r="G1700" s="118"/>
    </row>
    <row r="1701" spans="1:7" ht="102">
      <c r="A1701" s="46" t="s">
        <v>37</v>
      </c>
      <c r="B1701" s="47" t="s">
        <v>38</v>
      </c>
      <c r="C1701" s="48" t="s">
        <v>17</v>
      </c>
      <c r="D1701" s="48" t="s">
        <v>32</v>
      </c>
      <c r="E1701" s="49"/>
      <c r="F1701" s="50"/>
      <c r="G1701" s="51"/>
    </row>
    <row r="1702" spans="1:7" ht="40.799999999999997">
      <c r="A1702" s="52" t="s">
        <v>218</v>
      </c>
      <c r="B1702" s="53" t="s">
        <v>219</v>
      </c>
      <c r="C1702" s="54" t="s">
        <v>17</v>
      </c>
      <c r="D1702" s="54" t="s">
        <v>32</v>
      </c>
      <c r="E1702" s="49">
        <v>1</v>
      </c>
      <c r="F1702" s="50">
        <v>111.98</v>
      </c>
      <c r="G1702" s="51">
        <f t="shared" ref="G1702:G1706" si="105">TRUNC(F1702*E1702,2)</f>
        <v>111.98</v>
      </c>
    </row>
    <row r="1703" spans="1:7" ht="40.799999999999997">
      <c r="A1703" s="52" t="s">
        <v>220</v>
      </c>
      <c r="B1703" s="53" t="s">
        <v>221</v>
      </c>
      <c r="C1703" s="54" t="s">
        <v>17</v>
      </c>
      <c r="D1703" s="54" t="s">
        <v>32</v>
      </c>
      <c r="E1703" s="49">
        <v>1</v>
      </c>
      <c r="F1703" s="50">
        <v>37.81</v>
      </c>
      <c r="G1703" s="51">
        <f t="shared" si="105"/>
        <v>37.81</v>
      </c>
    </row>
    <row r="1704" spans="1:7" ht="51">
      <c r="A1704" s="52" t="s">
        <v>222</v>
      </c>
      <c r="B1704" s="53" t="s">
        <v>223</v>
      </c>
      <c r="C1704" s="54" t="s">
        <v>17</v>
      </c>
      <c r="D1704" s="54" t="s">
        <v>32</v>
      </c>
      <c r="E1704" s="49">
        <v>1</v>
      </c>
      <c r="F1704" s="50">
        <v>251.85</v>
      </c>
      <c r="G1704" s="51">
        <f t="shared" si="105"/>
        <v>251.85</v>
      </c>
    </row>
    <row r="1705" spans="1:7" ht="51">
      <c r="A1705" s="52" t="s">
        <v>224</v>
      </c>
      <c r="B1705" s="53" t="s">
        <v>225</v>
      </c>
      <c r="C1705" s="54" t="s">
        <v>17</v>
      </c>
      <c r="D1705" s="54" t="s">
        <v>32</v>
      </c>
      <c r="E1705" s="49">
        <v>2</v>
      </c>
      <c r="F1705" s="50">
        <v>15.41</v>
      </c>
      <c r="G1705" s="51">
        <f t="shared" si="105"/>
        <v>30.82</v>
      </c>
    </row>
    <row r="1706" spans="1:7" ht="51">
      <c r="A1706" s="52" t="s">
        <v>226</v>
      </c>
      <c r="B1706" s="53" t="s">
        <v>227</v>
      </c>
      <c r="C1706" s="54" t="s">
        <v>17</v>
      </c>
      <c r="D1706" s="54" t="s">
        <v>32</v>
      </c>
      <c r="E1706" s="49">
        <v>1</v>
      </c>
      <c r="F1706" s="50">
        <v>66.48</v>
      </c>
      <c r="G1706" s="51">
        <f t="shared" si="105"/>
        <v>66.48</v>
      </c>
    </row>
    <row r="1707" spans="1:7">
      <c r="A1707" s="123" t="s">
        <v>190</v>
      </c>
      <c r="B1707" s="124"/>
      <c r="C1707" s="124"/>
      <c r="D1707" s="124"/>
      <c r="E1707" s="124"/>
      <c r="F1707" s="124"/>
      <c r="G1707" s="55">
        <v>73.87</v>
      </c>
    </row>
    <row r="1708" spans="1:7">
      <c r="A1708" s="123" t="s">
        <v>191</v>
      </c>
      <c r="B1708" s="124"/>
      <c r="C1708" s="124"/>
      <c r="D1708" s="124"/>
      <c r="E1708" s="124"/>
      <c r="F1708" s="124"/>
      <c r="G1708" s="55">
        <v>425.07</v>
      </c>
    </row>
    <row r="1709" spans="1:7">
      <c r="A1709" s="123" t="s">
        <v>192</v>
      </c>
      <c r="B1709" s="124"/>
      <c r="C1709" s="124"/>
      <c r="D1709" s="124"/>
      <c r="E1709" s="124"/>
      <c r="F1709" s="124"/>
      <c r="G1709" s="56">
        <f>SUM(G1707:G1708)</f>
        <v>498.94</v>
      </c>
    </row>
    <row r="1710" spans="1:7">
      <c r="A1710" s="123" t="s">
        <v>193</v>
      </c>
      <c r="B1710" s="124"/>
      <c r="C1710" s="124"/>
      <c r="D1710" s="124"/>
      <c r="E1710" s="124"/>
      <c r="F1710" s="124"/>
      <c r="G1710" s="55">
        <f>G1707*116.78%</f>
        <v>86.265386000000007</v>
      </c>
    </row>
    <row r="1711" spans="1:7">
      <c r="A1711" s="123" t="s">
        <v>194</v>
      </c>
      <c r="B1711" s="124"/>
      <c r="C1711" s="124"/>
      <c r="D1711" s="124"/>
      <c r="E1711" s="124"/>
      <c r="F1711" s="124"/>
      <c r="G1711" s="55">
        <f>(G1710+G1709)*22.23%</f>
        <v>130.09115730779999</v>
      </c>
    </row>
    <row r="1712" spans="1:7">
      <c r="A1712" s="123" t="s">
        <v>195</v>
      </c>
      <c r="B1712" s="124"/>
      <c r="C1712" s="124"/>
      <c r="D1712" s="124"/>
      <c r="E1712" s="124"/>
      <c r="F1712" s="124"/>
      <c r="G1712" s="55">
        <v>0</v>
      </c>
    </row>
    <row r="1713" spans="1:7">
      <c r="A1713" s="123" t="s">
        <v>196</v>
      </c>
      <c r="B1713" s="124"/>
      <c r="C1713" s="124"/>
      <c r="D1713" s="124"/>
      <c r="E1713" s="124"/>
      <c r="F1713" s="124"/>
      <c r="G1713" s="55">
        <f>SUM(G1710:G1712)</f>
        <v>216.3565433078</v>
      </c>
    </row>
    <row r="1714" spans="1:7">
      <c r="A1714" s="123" t="s">
        <v>197</v>
      </c>
      <c r="B1714" s="124"/>
      <c r="C1714" s="124"/>
      <c r="D1714" s="124"/>
      <c r="E1714" s="124"/>
      <c r="F1714" s="124"/>
      <c r="G1714" s="56">
        <f>TRUNC(G1709+G1713,2)</f>
        <v>715.29</v>
      </c>
    </row>
    <row r="1715" spans="1:7">
      <c r="A1715" s="123" t="s">
        <v>198</v>
      </c>
      <c r="B1715" s="124"/>
      <c r="C1715" s="124"/>
      <c r="D1715" s="124"/>
      <c r="E1715" s="124"/>
      <c r="F1715" s="124"/>
      <c r="G1715" s="55">
        <v>1</v>
      </c>
    </row>
    <row r="1716" spans="1:7">
      <c r="A1716" s="123" t="s">
        <v>199</v>
      </c>
      <c r="B1716" s="124"/>
      <c r="C1716" s="124"/>
      <c r="D1716" s="124"/>
      <c r="E1716" s="124"/>
      <c r="F1716" s="124"/>
      <c r="G1716" s="56">
        <f>TRUNC(G1714*G1715,2)</f>
        <v>715.29</v>
      </c>
    </row>
    <row r="1717" spans="1:7">
      <c r="A1717" s="125"/>
      <c r="B1717" s="126"/>
      <c r="C1717" s="126"/>
      <c r="D1717" s="126"/>
      <c r="E1717" s="126"/>
      <c r="F1717" s="126"/>
      <c r="G1717" s="127"/>
    </row>
    <row r="1718" spans="1:7" ht="51">
      <c r="A1718" s="46" t="s">
        <v>39</v>
      </c>
      <c r="B1718" s="47" t="s">
        <v>40</v>
      </c>
      <c r="C1718" s="48" t="s">
        <v>17</v>
      </c>
      <c r="D1718" s="48" t="s">
        <v>18</v>
      </c>
      <c r="E1718" s="49"/>
      <c r="F1718" s="50"/>
      <c r="G1718" s="51"/>
    </row>
    <row r="1719" spans="1:7" ht="30.6">
      <c r="A1719" s="52">
        <v>142</v>
      </c>
      <c r="B1719" s="53" t="s">
        <v>228</v>
      </c>
      <c r="C1719" s="54" t="s">
        <v>45</v>
      </c>
      <c r="D1719" s="54" t="s">
        <v>229</v>
      </c>
      <c r="E1719" s="49">
        <v>0.88290000000000002</v>
      </c>
      <c r="F1719" s="50">
        <v>25.81</v>
      </c>
      <c r="G1719" s="51">
        <f t="shared" ref="G1719:G1724" si="106">TRUNC(F1719*E1719,2)</f>
        <v>22.78</v>
      </c>
    </row>
    <row r="1720" spans="1:7" ht="51">
      <c r="A1720" s="52">
        <v>39025</v>
      </c>
      <c r="B1720" s="53" t="s">
        <v>230</v>
      </c>
      <c r="C1720" s="54" t="s">
        <v>45</v>
      </c>
      <c r="D1720" s="54" t="s">
        <v>32</v>
      </c>
      <c r="E1720" s="49">
        <v>0.54730000000000001</v>
      </c>
      <c r="F1720" s="50">
        <v>652.08000000000004</v>
      </c>
      <c r="G1720" s="51">
        <f t="shared" si="106"/>
        <v>356.88</v>
      </c>
    </row>
    <row r="1721" spans="1:7" ht="40.799999999999997">
      <c r="A1721" s="52">
        <v>40555</v>
      </c>
      <c r="B1721" s="53" t="s">
        <v>231</v>
      </c>
      <c r="C1721" s="54" t="s">
        <v>45</v>
      </c>
      <c r="D1721" s="54" t="s">
        <v>82</v>
      </c>
      <c r="E1721" s="49">
        <v>6.8503999999999996</v>
      </c>
      <c r="F1721" s="50">
        <v>16.54</v>
      </c>
      <c r="G1721" s="51">
        <f t="shared" si="106"/>
        <v>113.3</v>
      </c>
    </row>
    <row r="1722" spans="1:7" ht="40.799999999999997">
      <c r="A1722" s="52">
        <v>7568</v>
      </c>
      <c r="B1722" s="53" t="s">
        <v>232</v>
      </c>
      <c r="C1722" s="54" t="s">
        <v>45</v>
      </c>
      <c r="D1722" s="54" t="s">
        <v>32</v>
      </c>
      <c r="E1722" s="49">
        <v>4.8166000000000002</v>
      </c>
      <c r="F1722" s="50">
        <v>0.41</v>
      </c>
      <c r="G1722" s="51">
        <f t="shared" si="106"/>
        <v>1.97</v>
      </c>
    </row>
    <row r="1723" spans="1:7" ht="20.399999999999999">
      <c r="A1723" s="52" t="s">
        <v>200</v>
      </c>
      <c r="B1723" s="53" t="s">
        <v>201</v>
      </c>
      <c r="C1723" s="54" t="s">
        <v>17</v>
      </c>
      <c r="D1723" s="54" t="s">
        <v>189</v>
      </c>
      <c r="E1723" s="49">
        <v>0.28966999999999998</v>
      </c>
      <c r="F1723" s="50">
        <v>10.220000000000001</v>
      </c>
      <c r="G1723" s="51">
        <f t="shared" si="106"/>
        <v>2.96</v>
      </c>
    </row>
    <row r="1724" spans="1:7" ht="20.399999999999999">
      <c r="A1724" s="52" t="s">
        <v>202</v>
      </c>
      <c r="B1724" s="53" t="s">
        <v>203</v>
      </c>
      <c r="C1724" s="54" t="s">
        <v>17</v>
      </c>
      <c r="D1724" s="54" t="s">
        <v>189</v>
      </c>
      <c r="E1724" s="49">
        <v>0.191</v>
      </c>
      <c r="F1724" s="50">
        <v>10.24</v>
      </c>
      <c r="G1724" s="51">
        <f t="shared" si="106"/>
        <v>1.95</v>
      </c>
    </row>
    <row r="1725" spans="1:7">
      <c r="A1725" s="123" t="s">
        <v>190</v>
      </c>
      <c r="B1725" s="124"/>
      <c r="C1725" s="124"/>
      <c r="D1725" s="124"/>
      <c r="E1725" s="124"/>
      <c r="F1725" s="124"/>
      <c r="G1725" s="55">
        <v>3.07</v>
      </c>
    </row>
    <row r="1726" spans="1:7">
      <c r="A1726" s="123" t="s">
        <v>191</v>
      </c>
      <c r="B1726" s="124"/>
      <c r="C1726" s="124"/>
      <c r="D1726" s="124"/>
      <c r="E1726" s="124"/>
      <c r="F1726" s="124"/>
      <c r="G1726" s="55">
        <v>496.77000000000004</v>
      </c>
    </row>
    <row r="1727" spans="1:7">
      <c r="A1727" s="123" t="s">
        <v>192</v>
      </c>
      <c r="B1727" s="124"/>
      <c r="C1727" s="124"/>
      <c r="D1727" s="124"/>
      <c r="E1727" s="124"/>
      <c r="F1727" s="124"/>
      <c r="G1727" s="56">
        <f>SUM(G1725:G1726)</f>
        <v>499.84000000000003</v>
      </c>
    </row>
    <row r="1728" spans="1:7">
      <c r="A1728" s="123" t="s">
        <v>193</v>
      </c>
      <c r="B1728" s="124"/>
      <c r="C1728" s="124"/>
      <c r="D1728" s="124"/>
      <c r="E1728" s="124"/>
      <c r="F1728" s="124"/>
      <c r="G1728" s="55">
        <f>G1725*116.78%</f>
        <v>3.5851459999999995</v>
      </c>
    </row>
    <row r="1729" spans="1:7">
      <c r="A1729" s="123" t="s">
        <v>194</v>
      </c>
      <c r="B1729" s="124"/>
      <c r="C1729" s="124"/>
      <c r="D1729" s="124"/>
      <c r="E1729" s="124"/>
      <c r="F1729" s="124"/>
      <c r="G1729" s="55">
        <f>(G1728+G1727)*22.23%</f>
        <v>111.91140995580001</v>
      </c>
    </row>
    <row r="1730" spans="1:7">
      <c r="A1730" s="123" t="s">
        <v>195</v>
      </c>
      <c r="B1730" s="124"/>
      <c r="C1730" s="124"/>
      <c r="D1730" s="124"/>
      <c r="E1730" s="124"/>
      <c r="F1730" s="124"/>
      <c r="G1730" s="55">
        <v>0</v>
      </c>
    </row>
    <row r="1731" spans="1:7">
      <c r="A1731" s="123" t="s">
        <v>196</v>
      </c>
      <c r="B1731" s="124"/>
      <c r="C1731" s="124"/>
      <c r="D1731" s="124"/>
      <c r="E1731" s="124"/>
      <c r="F1731" s="124"/>
      <c r="G1731" s="55">
        <f>SUM(G1728:G1730)</f>
        <v>115.49655595580001</v>
      </c>
    </row>
    <row r="1732" spans="1:7">
      <c r="A1732" s="123" t="s">
        <v>197</v>
      </c>
      <c r="B1732" s="124"/>
      <c r="C1732" s="124"/>
      <c r="D1732" s="124"/>
      <c r="E1732" s="124"/>
      <c r="F1732" s="124"/>
      <c r="G1732" s="56">
        <f>TRUNC(G1727+G1731,2)</f>
        <v>615.33000000000004</v>
      </c>
    </row>
    <row r="1733" spans="1:7">
      <c r="A1733" s="123" t="s">
        <v>198</v>
      </c>
      <c r="B1733" s="124"/>
      <c r="C1733" s="124"/>
      <c r="D1733" s="124"/>
      <c r="E1733" s="124"/>
      <c r="F1733" s="124"/>
      <c r="G1733" s="55">
        <v>3.1</v>
      </c>
    </row>
    <row r="1734" spans="1:7">
      <c r="A1734" s="123" t="s">
        <v>199</v>
      </c>
      <c r="B1734" s="124"/>
      <c r="C1734" s="124"/>
      <c r="D1734" s="124"/>
      <c r="E1734" s="124"/>
      <c r="F1734" s="124"/>
      <c r="G1734" s="56">
        <f>TRUNC(G1732*G1733,2)</f>
        <v>1907.52</v>
      </c>
    </row>
    <row r="1735" spans="1:7">
      <c r="A1735" s="125"/>
      <c r="B1735" s="126"/>
      <c r="C1735" s="126"/>
      <c r="D1735" s="126"/>
      <c r="E1735" s="126"/>
      <c r="F1735" s="126"/>
      <c r="G1735" s="127"/>
    </row>
    <row r="1736" spans="1:7" ht="51">
      <c r="A1736" s="46" t="s">
        <v>41</v>
      </c>
      <c r="B1736" s="47" t="s">
        <v>42</v>
      </c>
      <c r="C1736" s="48" t="s">
        <v>17</v>
      </c>
      <c r="D1736" s="48" t="s">
        <v>18</v>
      </c>
      <c r="E1736" s="49"/>
      <c r="F1736" s="50"/>
      <c r="G1736" s="51"/>
    </row>
    <row r="1737" spans="1:7" ht="40.799999999999997">
      <c r="A1737" s="52">
        <v>11950</v>
      </c>
      <c r="B1737" s="53" t="s">
        <v>233</v>
      </c>
      <c r="C1737" s="54" t="s">
        <v>45</v>
      </c>
      <c r="D1737" s="54" t="s">
        <v>32</v>
      </c>
      <c r="E1737" s="49">
        <v>7.3</v>
      </c>
      <c r="F1737" s="50">
        <v>0.13</v>
      </c>
      <c r="G1737" s="51">
        <f t="shared" ref="G1737:G1741" si="107">TRUNC(F1737*E1737,2)</f>
        <v>0.94</v>
      </c>
    </row>
    <row r="1738" spans="1:7" ht="30.6">
      <c r="A1738" s="52">
        <v>142</v>
      </c>
      <c r="B1738" s="53" t="s">
        <v>228</v>
      </c>
      <c r="C1738" s="54" t="s">
        <v>45</v>
      </c>
      <c r="D1738" s="54" t="s">
        <v>229</v>
      </c>
      <c r="E1738" s="49">
        <v>0.26769999999999999</v>
      </c>
      <c r="F1738" s="50">
        <v>25.81</v>
      </c>
      <c r="G1738" s="51">
        <f t="shared" si="107"/>
        <v>6.9</v>
      </c>
    </row>
    <row r="1739" spans="1:7" ht="30.6">
      <c r="A1739" s="52">
        <v>34364</v>
      </c>
      <c r="B1739" s="53" t="s">
        <v>234</v>
      </c>
      <c r="C1739" s="54" t="s">
        <v>45</v>
      </c>
      <c r="D1739" s="54" t="s">
        <v>32</v>
      </c>
      <c r="E1739" s="49">
        <v>0.55600000000000005</v>
      </c>
      <c r="F1739" s="50">
        <v>503.1</v>
      </c>
      <c r="G1739" s="51">
        <f t="shared" si="107"/>
        <v>279.72000000000003</v>
      </c>
    </row>
    <row r="1740" spans="1:7" ht="20.399999999999999">
      <c r="A1740" s="52" t="s">
        <v>200</v>
      </c>
      <c r="B1740" s="53" t="s">
        <v>201</v>
      </c>
      <c r="C1740" s="54" t="s">
        <v>17</v>
      </c>
      <c r="D1740" s="54" t="s">
        <v>189</v>
      </c>
      <c r="E1740" s="49">
        <v>0.6</v>
      </c>
      <c r="F1740" s="50">
        <v>10.220000000000001</v>
      </c>
      <c r="G1740" s="51">
        <f t="shared" si="107"/>
        <v>6.13</v>
      </c>
    </row>
    <row r="1741" spans="1:7" ht="20.399999999999999">
      <c r="A1741" s="52" t="s">
        <v>202</v>
      </c>
      <c r="B1741" s="53" t="s">
        <v>203</v>
      </c>
      <c r="C1741" s="54" t="s">
        <v>17</v>
      </c>
      <c r="D1741" s="54" t="s">
        <v>189</v>
      </c>
      <c r="E1741" s="49">
        <v>0.25</v>
      </c>
      <c r="F1741" s="50">
        <v>10.24</v>
      </c>
      <c r="G1741" s="51">
        <f t="shared" si="107"/>
        <v>2.56</v>
      </c>
    </row>
    <row r="1742" spans="1:7">
      <c r="A1742" s="123" t="s">
        <v>190</v>
      </c>
      <c r="B1742" s="124"/>
      <c r="C1742" s="124"/>
      <c r="D1742" s="124"/>
      <c r="E1742" s="124"/>
      <c r="F1742" s="124"/>
      <c r="G1742" s="55">
        <v>5.55</v>
      </c>
    </row>
    <row r="1743" spans="1:7">
      <c r="A1743" s="123" t="s">
        <v>191</v>
      </c>
      <c r="B1743" s="124"/>
      <c r="C1743" s="124"/>
      <c r="D1743" s="124"/>
      <c r="E1743" s="124"/>
      <c r="F1743" s="124"/>
      <c r="G1743" s="55">
        <v>290.75</v>
      </c>
    </row>
    <row r="1744" spans="1:7">
      <c r="A1744" s="123" t="s">
        <v>192</v>
      </c>
      <c r="B1744" s="124"/>
      <c r="C1744" s="124"/>
      <c r="D1744" s="124"/>
      <c r="E1744" s="124"/>
      <c r="F1744" s="124"/>
      <c r="G1744" s="56">
        <f>SUM(G1742:G1743)</f>
        <v>296.3</v>
      </c>
    </row>
    <row r="1745" spans="1:7">
      <c r="A1745" s="123" t="s">
        <v>193</v>
      </c>
      <c r="B1745" s="124"/>
      <c r="C1745" s="124"/>
      <c r="D1745" s="124"/>
      <c r="E1745" s="124"/>
      <c r="F1745" s="124"/>
      <c r="G1745" s="55">
        <v>6.43</v>
      </c>
    </row>
    <row r="1746" spans="1:7">
      <c r="A1746" s="123" t="s">
        <v>194</v>
      </c>
      <c r="B1746" s="124"/>
      <c r="C1746" s="124"/>
      <c r="D1746" s="124"/>
      <c r="E1746" s="124"/>
      <c r="F1746" s="124"/>
      <c r="G1746" s="55">
        <f>(G1745+G1744)*22.23%</f>
        <v>67.296879000000004</v>
      </c>
    </row>
    <row r="1747" spans="1:7">
      <c r="A1747" s="123" t="s">
        <v>195</v>
      </c>
      <c r="B1747" s="124"/>
      <c r="C1747" s="124"/>
      <c r="D1747" s="124"/>
      <c r="E1747" s="124"/>
      <c r="F1747" s="124"/>
      <c r="G1747" s="55">
        <v>0</v>
      </c>
    </row>
    <row r="1748" spans="1:7">
      <c r="A1748" s="123" t="s">
        <v>196</v>
      </c>
      <c r="B1748" s="124"/>
      <c r="C1748" s="124"/>
      <c r="D1748" s="124"/>
      <c r="E1748" s="124"/>
      <c r="F1748" s="124"/>
      <c r="G1748" s="55">
        <f>SUM(G1745:G1747)</f>
        <v>73.726878999999997</v>
      </c>
    </row>
    <row r="1749" spans="1:7">
      <c r="A1749" s="123" t="s">
        <v>197</v>
      </c>
      <c r="B1749" s="124"/>
      <c r="C1749" s="124"/>
      <c r="D1749" s="124"/>
      <c r="E1749" s="124"/>
      <c r="F1749" s="124"/>
      <c r="G1749" s="56">
        <f>TRUNC(G1744+G1748,2)</f>
        <v>370.02</v>
      </c>
    </row>
    <row r="1750" spans="1:7">
      <c r="A1750" s="123" t="s">
        <v>198</v>
      </c>
      <c r="B1750" s="124"/>
      <c r="C1750" s="124"/>
      <c r="D1750" s="124"/>
      <c r="E1750" s="124"/>
      <c r="F1750" s="124"/>
      <c r="G1750" s="55">
        <v>8.74</v>
      </c>
    </row>
    <row r="1751" spans="1:7">
      <c r="A1751" s="123" t="s">
        <v>199</v>
      </c>
      <c r="B1751" s="124"/>
      <c r="C1751" s="124"/>
      <c r="D1751" s="124"/>
      <c r="E1751" s="124"/>
      <c r="F1751" s="124"/>
      <c r="G1751" s="56">
        <f>TRUNC(G1749*G1750,2)</f>
        <v>3233.97</v>
      </c>
    </row>
    <row r="1752" spans="1:7">
      <c r="A1752" s="125"/>
      <c r="B1752" s="126"/>
      <c r="C1752" s="126"/>
      <c r="D1752" s="126"/>
      <c r="E1752" s="126"/>
      <c r="F1752" s="126"/>
      <c r="G1752" s="127"/>
    </row>
    <row r="1753" spans="1:7">
      <c r="A1753" s="46">
        <v>4</v>
      </c>
      <c r="B1753" s="117" t="s">
        <v>48</v>
      </c>
      <c r="C1753" s="117"/>
      <c r="D1753" s="117"/>
      <c r="E1753" s="117"/>
      <c r="F1753" s="117"/>
      <c r="G1753" s="118"/>
    </row>
    <row r="1754" spans="1:7" ht="81.599999999999994">
      <c r="A1754" s="46" t="s">
        <v>51</v>
      </c>
      <c r="B1754" s="47" t="s">
        <v>52</v>
      </c>
      <c r="C1754" s="48" t="s">
        <v>17</v>
      </c>
      <c r="D1754" s="48" t="s">
        <v>18</v>
      </c>
      <c r="E1754" s="49"/>
      <c r="F1754" s="50"/>
      <c r="G1754" s="51"/>
    </row>
    <row r="1755" spans="1:7" ht="61.2">
      <c r="A1755" s="52" t="s">
        <v>254</v>
      </c>
      <c r="B1755" s="53" t="s">
        <v>255</v>
      </c>
      <c r="C1755" s="54" t="s">
        <v>17</v>
      </c>
      <c r="D1755" s="54" t="s">
        <v>21</v>
      </c>
      <c r="E1755" s="49">
        <v>3.7600000000000001E-2</v>
      </c>
      <c r="F1755" s="50">
        <v>414.08</v>
      </c>
      <c r="G1755" s="51">
        <f t="shared" ref="G1755:G1757" si="108">TRUNC(F1755*E1755,2)</f>
        <v>15.56</v>
      </c>
    </row>
    <row r="1756" spans="1:7" ht="20.399999999999999">
      <c r="A1756" s="52" t="s">
        <v>200</v>
      </c>
      <c r="B1756" s="53" t="s">
        <v>201</v>
      </c>
      <c r="C1756" s="54" t="s">
        <v>17</v>
      </c>
      <c r="D1756" s="54" t="s">
        <v>189</v>
      </c>
      <c r="E1756" s="49">
        <v>0.45696100000000001</v>
      </c>
      <c r="F1756" s="50">
        <v>10.220000000000001</v>
      </c>
      <c r="G1756" s="51">
        <f t="shared" si="108"/>
        <v>4.67</v>
      </c>
    </row>
    <row r="1757" spans="1:7" ht="20.399999999999999">
      <c r="A1757" s="52" t="s">
        <v>202</v>
      </c>
      <c r="B1757" s="53" t="s">
        <v>203</v>
      </c>
      <c r="C1757" s="54" t="s">
        <v>17</v>
      </c>
      <c r="D1757" s="54" t="s">
        <v>189</v>
      </c>
      <c r="E1757" s="49">
        <v>0.17100000000000001</v>
      </c>
      <c r="F1757" s="50">
        <v>10.24</v>
      </c>
      <c r="G1757" s="51">
        <f t="shared" si="108"/>
        <v>1.75</v>
      </c>
    </row>
    <row r="1758" spans="1:7">
      <c r="A1758" s="123" t="s">
        <v>190</v>
      </c>
      <c r="B1758" s="124"/>
      <c r="C1758" s="124"/>
      <c r="D1758" s="124"/>
      <c r="E1758" s="124"/>
      <c r="F1758" s="124"/>
      <c r="G1758" s="55">
        <v>5.33</v>
      </c>
    </row>
    <row r="1759" spans="1:7">
      <c r="A1759" s="123" t="s">
        <v>191</v>
      </c>
      <c r="B1759" s="124"/>
      <c r="C1759" s="124"/>
      <c r="D1759" s="124"/>
      <c r="E1759" s="124"/>
      <c r="F1759" s="124"/>
      <c r="G1759" s="55">
        <v>16.649999999999999</v>
      </c>
    </row>
    <row r="1760" spans="1:7">
      <c r="A1760" s="123" t="s">
        <v>192</v>
      </c>
      <c r="B1760" s="124"/>
      <c r="C1760" s="124"/>
      <c r="D1760" s="124"/>
      <c r="E1760" s="124"/>
      <c r="F1760" s="124"/>
      <c r="G1760" s="56">
        <f>SUM(G1758:G1759)</f>
        <v>21.979999999999997</v>
      </c>
    </row>
    <row r="1761" spans="1:7">
      <c r="A1761" s="123" t="s">
        <v>193</v>
      </c>
      <c r="B1761" s="124"/>
      <c r="C1761" s="124"/>
      <c r="D1761" s="124"/>
      <c r="E1761" s="124"/>
      <c r="F1761" s="124"/>
      <c r="G1761" s="55">
        <f>G1758*116.78%</f>
        <v>6.2243740000000001</v>
      </c>
    </row>
    <row r="1762" spans="1:7">
      <c r="A1762" s="123" t="s">
        <v>194</v>
      </c>
      <c r="B1762" s="124"/>
      <c r="C1762" s="124"/>
      <c r="D1762" s="124"/>
      <c r="E1762" s="124"/>
      <c r="F1762" s="124"/>
      <c r="G1762" s="55">
        <f>(G1761+G1760)*22.23%</f>
        <v>6.2698323401999998</v>
      </c>
    </row>
    <row r="1763" spans="1:7">
      <c r="A1763" s="123" t="s">
        <v>195</v>
      </c>
      <c r="B1763" s="124"/>
      <c r="C1763" s="124"/>
      <c r="D1763" s="124"/>
      <c r="E1763" s="124"/>
      <c r="F1763" s="124"/>
      <c r="G1763" s="55">
        <v>0</v>
      </c>
    </row>
    <row r="1764" spans="1:7">
      <c r="A1764" s="123" t="s">
        <v>196</v>
      </c>
      <c r="B1764" s="124"/>
      <c r="C1764" s="124"/>
      <c r="D1764" s="124"/>
      <c r="E1764" s="124"/>
      <c r="F1764" s="124"/>
      <c r="G1764" s="55">
        <f>SUM(G1761:G1763)</f>
        <v>12.4942063402</v>
      </c>
    </row>
    <row r="1765" spans="1:7">
      <c r="A1765" s="123" t="s">
        <v>197</v>
      </c>
      <c r="B1765" s="124"/>
      <c r="C1765" s="124"/>
      <c r="D1765" s="124"/>
      <c r="E1765" s="124"/>
      <c r="F1765" s="124"/>
      <c r="G1765" s="56">
        <f>TRUNC(G1760+G1764,2)</f>
        <v>34.47</v>
      </c>
    </row>
    <row r="1766" spans="1:7">
      <c r="A1766" s="123" t="s">
        <v>198</v>
      </c>
      <c r="B1766" s="124"/>
      <c r="C1766" s="124"/>
      <c r="D1766" s="124"/>
      <c r="E1766" s="124"/>
      <c r="F1766" s="124"/>
      <c r="G1766" s="55">
        <v>17</v>
      </c>
    </row>
    <row r="1767" spans="1:7">
      <c r="A1767" s="123" t="s">
        <v>199</v>
      </c>
      <c r="B1767" s="124"/>
      <c r="C1767" s="124"/>
      <c r="D1767" s="124"/>
      <c r="E1767" s="124"/>
      <c r="F1767" s="124"/>
      <c r="G1767" s="56">
        <f>TRUNC(G1765*G1766,2)</f>
        <v>585.99</v>
      </c>
    </row>
    <row r="1768" spans="1:7">
      <c r="A1768" s="125"/>
      <c r="B1768" s="126"/>
      <c r="C1768" s="126"/>
      <c r="D1768" s="126"/>
      <c r="E1768" s="126"/>
      <c r="F1768" s="126"/>
      <c r="G1768" s="127"/>
    </row>
    <row r="1769" spans="1:7" ht="81.599999999999994">
      <c r="A1769" s="46" t="s">
        <v>53</v>
      </c>
      <c r="B1769" s="47" t="s">
        <v>54</v>
      </c>
      <c r="C1769" s="48" t="s">
        <v>17</v>
      </c>
      <c r="D1769" s="48" t="s">
        <v>18</v>
      </c>
      <c r="E1769" s="49"/>
      <c r="F1769" s="50"/>
      <c r="G1769" s="51"/>
    </row>
    <row r="1770" spans="1:7" ht="61.2">
      <c r="A1770" s="52" t="s">
        <v>254</v>
      </c>
      <c r="B1770" s="53" t="s">
        <v>255</v>
      </c>
      <c r="C1770" s="54" t="s">
        <v>17</v>
      </c>
      <c r="D1770" s="54" t="s">
        <v>21</v>
      </c>
      <c r="E1770" s="49">
        <v>2.1299999999999999E-2</v>
      </c>
      <c r="F1770" s="50">
        <v>414.08</v>
      </c>
      <c r="G1770" s="51">
        <f t="shared" ref="G1770:G1772" si="109">TRUNC(F1770*E1770,2)</f>
        <v>8.81</v>
      </c>
    </row>
    <row r="1771" spans="1:7" ht="20.399999999999999">
      <c r="A1771" s="52" t="s">
        <v>200</v>
      </c>
      <c r="B1771" s="53" t="s">
        <v>201</v>
      </c>
      <c r="C1771" s="54" t="s">
        <v>17</v>
      </c>
      <c r="D1771" s="54" t="s">
        <v>189</v>
      </c>
      <c r="E1771" s="49">
        <v>0.32634730000000001</v>
      </c>
      <c r="F1771" s="50">
        <v>10.220000000000001</v>
      </c>
      <c r="G1771" s="51">
        <f t="shared" si="109"/>
        <v>3.33</v>
      </c>
    </row>
    <row r="1772" spans="1:7" ht="20.399999999999999">
      <c r="A1772" s="52" t="s">
        <v>202</v>
      </c>
      <c r="B1772" s="53" t="s">
        <v>203</v>
      </c>
      <c r="C1772" s="54" t="s">
        <v>17</v>
      </c>
      <c r="D1772" s="54" t="s">
        <v>189</v>
      </c>
      <c r="E1772" s="49">
        <v>0.13</v>
      </c>
      <c r="F1772" s="50">
        <v>10.24</v>
      </c>
      <c r="G1772" s="51">
        <f t="shared" si="109"/>
        <v>1.33</v>
      </c>
    </row>
    <row r="1773" spans="1:7">
      <c r="A1773" s="123" t="s">
        <v>190</v>
      </c>
      <c r="B1773" s="124"/>
      <c r="C1773" s="124"/>
      <c r="D1773" s="124"/>
      <c r="E1773" s="124"/>
      <c r="F1773" s="124"/>
      <c r="G1773" s="55">
        <v>3.66</v>
      </c>
    </row>
    <row r="1774" spans="1:7">
      <c r="A1774" s="123" t="s">
        <v>191</v>
      </c>
      <c r="B1774" s="124"/>
      <c r="C1774" s="124"/>
      <c r="D1774" s="124"/>
      <c r="E1774" s="124"/>
      <c r="F1774" s="124"/>
      <c r="G1774" s="55">
        <v>9.81</v>
      </c>
    </row>
    <row r="1775" spans="1:7">
      <c r="A1775" s="123" t="s">
        <v>192</v>
      </c>
      <c r="B1775" s="124"/>
      <c r="C1775" s="124"/>
      <c r="D1775" s="124"/>
      <c r="E1775" s="124"/>
      <c r="F1775" s="124"/>
      <c r="G1775" s="56">
        <f>SUM(G1773:G1774)</f>
        <v>13.47</v>
      </c>
    </row>
    <row r="1776" spans="1:7">
      <c r="A1776" s="123" t="s">
        <v>193</v>
      </c>
      <c r="B1776" s="124"/>
      <c r="C1776" s="124"/>
      <c r="D1776" s="124"/>
      <c r="E1776" s="124"/>
      <c r="F1776" s="124"/>
      <c r="G1776" s="55">
        <f>G1773*116.78%</f>
        <v>4.2741480000000003</v>
      </c>
    </row>
    <row r="1777" spans="1:7">
      <c r="A1777" s="123" t="s">
        <v>194</v>
      </c>
      <c r="B1777" s="124"/>
      <c r="C1777" s="124"/>
      <c r="D1777" s="124"/>
      <c r="E1777" s="124"/>
      <c r="F1777" s="124"/>
      <c r="G1777" s="55">
        <f>(G1776+G1775)*22.23%</f>
        <v>3.9445241004000007</v>
      </c>
    </row>
    <row r="1778" spans="1:7">
      <c r="A1778" s="123" t="s">
        <v>195</v>
      </c>
      <c r="B1778" s="124"/>
      <c r="C1778" s="124"/>
      <c r="D1778" s="124"/>
      <c r="E1778" s="124"/>
      <c r="F1778" s="124"/>
      <c r="G1778" s="55">
        <v>0</v>
      </c>
    </row>
    <row r="1779" spans="1:7">
      <c r="A1779" s="123" t="s">
        <v>196</v>
      </c>
      <c r="B1779" s="124"/>
      <c r="C1779" s="124"/>
      <c r="D1779" s="124"/>
      <c r="E1779" s="124"/>
      <c r="F1779" s="124"/>
      <c r="G1779" s="55">
        <f>SUM(G1776:G1778)</f>
        <v>8.218672100400001</v>
      </c>
    </row>
    <row r="1780" spans="1:7">
      <c r="A1780" s="123" t="s">
        <v>197</v>
      </c>
      <c r="B1780" s="124"/>
      <c r="C1780" s="124"/>
      <c r="D1780" s="124"/>
      <c r="E1780" s="124"/>
      <c r="F1780" s="124"/>
      <c r="G1780" s="56">
        <f>TRUNC(G1775+G1779,2)</f>
        <v>21.68</v>
      </c>
    </row>
    <row r="1781" spans="1:7">
      <c r="A1781" s="123" t="s">
        <v>198</v>
      </c>
      <c r="B1781" s="124"/>
      <c r="C1781" s="124"/>
      <c r="D1781" s="124"/>
      <c r="E1781" s="124"/>
      <c r="F1781" s="124"/>
      <c r="G1781" s="55">
        <v>17</v>
      </c>
    </row>
    <row r="1782" spans="1:7">
      <c r="A1782" s="123" t="s">
        <v>199</v>
      </c>
      <c r="B1782" s="124"/>
      <c r="C1782" s="124"/>
      <c r="D1782" s="124"/>
      <c r="E1782" s="124"/>
      <c r="F1782" s="124"/>
      <c r="G1782" s="56">
        <f>TRUNC(G1780*G1781,2)</f>
        <v>368.56</v>
      </c>
    </row>
    <row r="1783" spans="1:7">
      <c r="A1783" s="125"/>
      <c r="B1783" s="126"/>
      <c r="C1783" s="126"/>
      <c r="D1783" s="126"/>
      <c r="E1783" s="126"/>
      <c r="F1783" s="126"/>
      <c r="G1783" s="127"/>
    </row>
    <row r="1784" spans="1:7">
      <c r="A1784" s="46">
        <v>5</v>
      </c>
      <c r="B1784" s="117" t="s">
        <v>57</v>
      </c>
      <c r="C1784" s="117"/>
      <c r="D1784" s="117"/>
      <c r="E1784" s="117"/>
      <c r="F1784" s="117"/>
      <c r="G1784" s="118"/>
    </row>
    <row r="1785" spans="1:7">
      <c r="A1785" s="46" t="s">
        <v>58</v>
      </c>
      <c r="B1785" s="47" t="s">
        <v>59</v>
      </c>
      <c r="C1785" s="48" t="s">
        <v>17</v>
      </c>
      <c r="D1785" s="48" t="s">
        <v>18</v>
      </c>
      <c r="E1785" s="49"/>
      <c r="F1785" s="50"/>
      <c r="G1785" s="51"/>
    </row>
    <row r="1786" spans="1:7" ht="20.399999999999999">
      <c r="A1786" s="52">
        <v>5318</v>
      </c>
      <c r="B1786" s="53" t="s">
        <v>258</v>
      </c>
      <c r="C1786" s="54" t="s">
        <v>45</v>
      </c>
      <c r="D1786" s="54" t="s">
        <v>214</v>
      </c>
      <c r="E1786" s="49">
        <v>0.05</v>
      </c>
      <c r="F1786" s="50">
        <v>8.6</v>
      </c>
      <c r="G1786" s="51">
        <f t="shared" ref="G1786:G1789" si="110">TRUNC(F1786*E1786,2)</f>
        <v>0.43</v>
      </c>
    </row>
    <row r="1787" spans="1:7">
      <c r="A1787" s="52">
        <v>7304</v>
      </c>
      <c r="B1787" s="53" t="s">
        <v>259</v>
      </c>
      <c r="C1787" s="54" t="s">
        <v>45</v>
      </c>
      <c r="D1787" s="54" t="s">
        <v>214</v>
      </c>
      <c r="E1787" s="49">
        <v>0.5</v>
      </c>
      <c r="F1787" s="50">
        <v>39.67</v>
      </c>
      <c r="G1787" s="51">
        <f t="shared" si="110"/>
        <v>19.829999999999998</v>
      </c>
    </row>
    <row r="1788" spans="1:7" ht="20.399999999999999">
      <c r="A1788" s="52" t="s">
        <v>260</v>
      </c>
      <c r="B1788" s="53" t="s">
        <v>261</v>
      </c>
      <c r="C1788" s="54" t="s">
        <v>17</v>
      </c>
      <c r="D1788" s="54" t="s">
        <v>189</v>
      </c>
      <c r="E1788" s="49">
        <v>0.15</v>
      </c>
      <c r="F1788" s="50">
        <v>11.53</v>
      </c>
      <c r="G1788" s="51">
        <f t="shared" si="110"/>
        <v>1.72</v>
      </c>
    </row>
    <row r="1789" spans="1:7" ht="20.399999999999999">
      <c r="A1789" s="52" t="s">
        <v>202</v>
      </c>
      <c r="B1789" s="53" t="s">
        <v>203</v>
      </c>
      <c r="C1789" s="54" t="s">
        <v>17</v>
      </c>
      <c r="D1789" s="54" t="s">
        <v>189</v>
      </c>
      <c r="E1789" s="49">
        <v>0.18</v>
      </c>
      <c r="F1789" s="50">
        <v>10.24</v>
      </c>
      <c r="G1789" s="51">
        <f t="shared" si="110"/>
        <v>1.84</v>
      </c>
    </row>
    <row r="1790" spans="1:7">
      <c r="A1790" s="123" t="s">
        <v>190</v>
      </c>
      <c r="B1790" s="124"/>
      <c r="C1790" s="124"/>
      <c r="D1790" s="124"/>
      <c r="E1790" s="124"/>
      <c r="F1790" s="124"/>
      <c r="G1790" s="55">
        <v>2.0499999999999998</v>
      </c>
    </row>
    <row r="1791" spans="1:7">
      <c r="A1791" s="123" t="s">
        <v>191</v>
      </c>
      <c r="B1791" s="124"/>
      <c r="C1791" s="124"/>
      <c r="D1791" s="124"/>
      <c r="E1791" s="124"/>
      <c r="F1791" s="124"/>
      <c r="G1791" s="55">
        <v>21.77</v>
      </c>
    </row>
    <row r="1792" spans="1:7">
      <c r="A1792" s="123" t="s">
        <v>192</v>
      </c>
      <c r="B1792" s="124"/>
      <c r="C1792" s="124"/>
      <c r="D1792" s="124"/>
      <c r="E1792" s="124"/>
      <c r="F1792" s="124"/>
      <c r="G1792" s="56">
        <f>SUM(G1790:G1791)</f>
        <v>23.82</v>
      </c>
    </row>
    <row r="1793" spans="1:7">
      <c r="A1793" s="123" t="s">
        <v>193</v>
      </c>
      <c r="B1793" s="124"/>
      <c r="C1793" s="124"/>
      <c r="D1793" s="124"/>
      <c r="E1793" s="124"/>
      <c r="F1793" s="124"/>
      <c r="G1793" s="55">
        <f>G1790*116.78%</f>
        <v>2.3939899999999996</v>
      </c>
    </row>
    <row r="1794" spans="1:7">
      <c r="A1794" s="123" t="s">
        <v>194</v>
      </c>
      <c r="B1794" s="124"/>
      <c r="C1794" s="124"/>
      <c r="D1794" s="124"/>
      <c r="E1794" s="124"/>
      <c r="F1794" s="124"/>
      <c r="G1794" s="55">
        <f>(G1793+G1792)*22.23%</f>
        <v>5.827369977</v>
      </c>
    </row>
    <row r="1795" spans="1:7">
      <c r="A1795" s="123" t="s">
        <v>195</v>
      </c>
      <c r="B1795" s="124"/>
      <c r="C1795" s="124"/>
      <c r="D1795" s="124"/>
      <c r="E1795" s="124"/>
      <c r="F1795" s="124"/>
      <c r="G1795" s="55">
        <v>0</v>
      </c>
    </row>
    <row r="1796" spans="1:7">
      <c r="A1796" s="123" t="s">
        <v>196</v>
      </c>
      <c r="B1796" s="124"/>
      <c r="C1796" s="124"/>
      <c r="D1796" s="124"/>
      <c r="E1796" s="124"/>
      <c r="F1796" s="124"/>
      <c r="G1796" s="55">
        <f>SUM(G1793:G1795)</f>
        <v>8.2213599769999988</v>
      </c>
    </row>
    <row r="1797" spans="1:7">
      <c r="A1797" s="123" t="s">
        <v>197</v>
      </c>
      <c r="B1797" s="124"/>
      <c r="C1797" s="124"/>
      <c r="D1797" s="124"/>
      <c r="E1797" s="124"/>
      <c r="F1797" s="124"/>
      <c r="G1797" s="56">
        <f>TRUNC(G1792+G1796,2)</f>
        <v>32.04</v>
      </c>
    </row>
    <row r="1798" spans="1:7">
      <c r="A1798" s="123" t="s">
        <v>198</v>
      </c>
      <c r="B1798" s="124"/>
      <c r="C1798" s="124"/>
      <c r="D1798" s="124"/>
      <c r="E1798" s="124"/>
      <c r="F1798" s="124"/>
      <c r="G1798" s="55">
        <v>1.4</v>
      </c>
    </row>
    <row r="1799" spans="1:7">
      <c r="A1799" s="123" t="s">
        <v>199</v>
      </c>
      <c r="B1799" s="124"/>
      <c r="C1799" s="124"/>
      <c r="D1799" s="124"/>
      <c r="E1799" s="124"/>
      <c r="F1799" s="124"/>
      <c r="G1799" s="56">
        <f>TRUNC(G1797*G1798,2)</f>
        <v>44.85</v>
      </c>
    </row>
    <row r="1800" spans="1:7">
      <c r="A1800" s="125"/>
      <c r="B1800" s="126"/>
      <c r="C1800" s="126"/>
      <c r="D1800" s="126"/>
      <c r="E1800" s="126"/>
      <c r="F1800" s="126"/>
      <c r="G1800" s="127"/>
    </row>
    <row r="1801" spans="1:7" ht="30.6">
      <c r="A1801" s="46" t="s">
        <v>60</v>
      </c>
      <c r="B1801" s="47" t="s">
        <v>61</v>
      </c>
      <c r="C1801" s="48" t="s">
        <v>17</v>
      </c>
      <c r="D1801" s="48" t="s">
        <v>18</v>
      </c>
      <c r="E1801" s="49"/>
      <c r="F1801" s="50"/>
      <c r="G1801" s="51"/>
    </row>
    <row r="1802" spans="1:7" ht="20.399999999999999">
      <c r="A1802" s="52">
        <v>6085</v>
      </c>
      <c r="B1802" s="53" t="s">
        <v>262</v>
      </c>
      <c r="C1802" s="54" t="s">
        <v>45</v>
      </c>
      <c r="D1802" s="54" t="s">
        <v>214</v>
      </c>
      <c r="E1802" s="49">
        <v>0.16</v>
      </c>
      <c r="F1802" s="50">
        <v>3.8</v>
      </c>
      <c r="G1802" s="51">
        <f t="shared" ref="G1802:G1804" si="111">TRUNC(F1802*E1802,2)</f>
        <v>0.6</v>
      </c>
    </row>
    <row r="1803" spans="1:7" ht="20.399999999999999">
      <c r="A1803" s="52" t="s">
        <v>260</v>
      </c>
      <c r="B1803" s="53" t="s">
        <v>261</v>
      </c>
      <c r="C1803" s="54" t="s">
        <v>17</v>
      </c>
      <c r="D1803" s="54" t="s">
        <v>189</v>
      </c>
      <c r="E1803" s="49">
        <v>3.6483660000000001E-2</v>
      </c>
      <c r="F1803" s="50">
        <v>11.53</v>
      </c>
      <c r="G1803" s="51">
        <f t="shared" si="111"/>
        <v>0.42</v>
      </c>
    </row>
    <row r="1804" spans="1:7" ht="20.399999999999999">
      <c r="A1804" s="52" t="s">
        <v>202</v>
      </c>
      <c r="B1804" s="53" t="s">
        <v>203</v>
      </c>
      <c r="C1804" s="54" t="s">
        <v>17</v>
      </c>
      <c r="D1804" s="54" t="s">
        <v>189</v>
      </c>
      <c r="E1804" s="49">
        <v>1.9E-2</v>
      </c>
      <c r="F1804" s="50">
        <v>10.24</v>
      </c>
      <c r="G1804" s="51">
        <f t="shared" si="111"/>
        <v>0.19</v>
      </c>
    </row>
    <row r="1805" spans="1:7">
      <c r="A1805" s="123" t="s">
        <v>190</v>
      </c>
      <c r="B1805" s="124"/>
      <c r="C1805" s="124"/>
      <c r="D1805" s="124"/>
      <c r="E1805" s="124"/>
      <c r="F1805" s="124"/>
      <c r="G1805" s="55">
        <v>0.35</v>
      </c>
    </row>
    <row r="1806" spans="1:7">
      <c r="A1806" s="123" t="s">
        <v>191</v>
      </c>
      <c r="B1806" s="124"/>
      <c r="C1806" s="124"/>
      <c r="D1806" s="124"/>
      <c r="E1806" s="124"/>
      <c r="F1806" s="124"/>
      <c r="G1806" s="55">
        <v>0.86</v>
      </c>
    </row>
    <row r="1807" spans="1:7">
      <c r="A1807" s="123" t="s">
        <v>192</v>
      </c>
      <c r="B1807" s="124"/>
      <c r="C1807" s="124"/>
      <c r="D1807" s="124"/>
      <c r="E1807" s="124"/>
      <c r="F1807" s="124"/>
      <c r="G1807" s="56">
        <f>SUM(G1805:G1806)</f>
        <v>1.21</v>
      </c>
    </row>
    <row r="1808" spans="1:7">
      <c r="A1808" s="123" t="s">
        <v>193</v>
      </c>
      <c r="B1808" s="124"/>
      <c r="C1808" s="124"/>
      <c r="D1808" s="124"/>
      <c r="E1808" s="124"/>
      <c r="F1808" s="124"/>
      <c r="G1808" s="55">
        <f>G1805*116.78%</f>
        <v>0.40872999999999998</v>
      </c>
    </row>
    <row r="1809" spans="1:7">
      <c r="A1809" s="123" t="s">
        <v>194</v>
      </c>
      <c r="B1809" s="124"/>
      <c r="C1809" s="124"/>
      <c r="D1809" s="124"/>
      <c r="E1809" s="124"/>
      <c r="F1809" s="124"/>
      <c r="G1809" s="55">
        <f>(G1808+G1807)*22.23%</f>
        <v>0.35984367899999997</v>
      </c>
    </row>
    <row r="1810" spans="1:7">
      <c r="A1810" s="123" t="s">
        <v>195</v>
      </c>
      <c r="B1810" s="124"/>
      <c r="C1810" s="124"/>
      <c r="D1810" s="124"/>
      <c r="E1810" s="124"/>
      <c r="F1810" s="124"/>
      <c r="G1810" s="55">
        <v>0</v>
      </c>
    </row>
    <row r="1811" spans="1:7">
      <c r="A1811" s="123" t="s">
        <v>196</v>
      </c>
      <c r="B1811" s="124"/>
      <c r="C1811" s="124"/>
      <c r="D1811" s="124"/>
      <c r="E1811" s="124"/>
      <c r="F1811" s="124"/>
      <c r="G1811" s="55">
        <f>SUM(G1808:G1810)</f>
        <v>0.76857367899999995</v>
      </c>
    </row>
    <row r="1812" spans="1:7">
      <c r="A1812" s="123" t="s">
        <v>197</v>
      </c>
      <c r="B1812" s="124"/>
      <c r="C1812" s="124"/>
      <c r="D1812" s="124"/>
      <c r="E1812" s="124"/>
      <c r="F1812" s="124"/>
      <c r="G1812" s="56">
        <f>TRUNC(G1807+G1811,2)</f>
        <v>1.97</v>
      </c>
    </row>
    <row r="1813" spans="1:7">
      <c r="A1813" s="123" t="s">
        <v>198</v>
      </c>
      <c r="B1813" s="124"/>
      <c r="C1813" s="124"/>
      <c r="D1813" s="124"/>
      <c r="E1813" s="124"/>
      <c r="F1813" s="124"/>
      <c r="G1813" s="55">
        <v>35.82</v>
      </c>
    </row>
    <row r="1814" spans="1:7">
      <c r="A1814" s="123" t="s">
        <v>199</v>
      </c>
      <c r="B1814" s="124"/>
      <c r="C1814" s="124"/>
      <c r="D1814" s="124"/>
      <c r="E1814" s="124"/>
      <c r="F1814" s="124"/>
      <c r="G1814" s="56">
        <f>TRUNC(G1812*G1813,2)</f>
        <v>70.56</v>
      </c>
    </row>
    <row r="1815" spans="1:7">
      <c r="A1815" s="125"/>
      <c r="B1815" s="126"/>
      <c r="C1815" s="126"/>
      <c r="D1815" s="126"/>
      <c r="E1815" s="126"/>
      <c r="F1815" s="126"/>
      <c r="G1815" s="127"/>
    </row>
    <row r="1816" spans="1:7" ht="30.6">
      <c r="A1816" s="46" t="s">
        <v>62</v>
      </c>
      <c r="B1816" s="47" t="s">
        <v>63</v>
      </c>
      <c r="C1816" s="48" t="s">
        <v>17</v>
      </c>
      <c r="D1816" s="48" t="s">
        <v>18</v>
      </c>
      <c r="E1816" s="49"/>
      <c r="F1816" s="50"/>
      <c r="G1816" s="51"/>
    </row>
    <row r="1817" spans="1:7" ht="20.399999999999999">
      <c r="A1817" s="52">
        <v>6085</v>
      </c>
      <c r="B1817" s="53" t="s">
        <v>262</v>
      </c>
      <c r="C1817" s="54" t="s">
        <v>45</v>
      </c>
      <c r="D1817" s="54" t="s">
        <v>214</v>
      </c>
      <c r="E1817" s="49">
        <v>0.16</v>
      </c>
      <c r="F1817" s="50">
        <v>3.8</v>
      </c>
      <c r="G1817" s="51">
        <f t="shared" ref="G1817:G1819" si="112">TRUNC(F1817*E1817,2)</f>
        <v>0.6</v>
      </c>
    </row>
    <row r="1818" spans="1:7" ht="20.399999999999999">
      <c r="A1818" s="52" t="s">
        <v>260</v>
      </c>
      <c r="B1818" s="53" t="s">
        <v>261</v>
      </c>
      <c r="C1818" s="54" t="s">
        <v>17</v>
      </c>
      <c r="D1818" s="54" t="s">
        <v>189</v>
      </c>
      <c r="E1818" s="49">
        <v>3.2000000000000001E-2</v>
      </c>
      <c r="F1818" s="50">
        <v>11.53</v>
      </c>
      <c r="G1818" s="51">
        <f t="shared" si="112"/>
        <v>0.36</v>
      </c>
    </row>
    <row r="1819" spans="1:7" ht="20.399999999999999">
      <c r="A1819" s="52" t="s">
        <v>202</v>
      </c>
      <c r="B1819" s="53" t="s">
        <v>203</v>
      </c>
      <c r="C1819" s="54" t="s">
        <v>17</v>
      </c>
      <c r="D1819" s="54" t="s">
        <v>189</v>
      </c>
      <c r="E1819" s="49">
        <v>8.9999999999999993E-3</v>
      </c>
      <c r="F1819" s="50">
        <v>10.24</v>
      </c>
      <c r="G1819" s="51">
        <f t="shared" si="112"/>
        <v>0.09</v>
      </c>
    </row>
    <row r="1820" spans="1:7">
      <c r="A1820" s="123" t="s">
        <v>190</v>
      </c>
      <c r="B1820" s="124"/>
      <c r="C1820" s="124"/>
      <c r="D1820" s="124"/>
      <c r="E1820" s="124"/>
      <c r="F1820" s="124"/>
      <c r="G1820" s="55">
        <v>0.25</v>
      </c>
    </row>
    <row r="1821" spans="1:7">
      <c r="A1821" s="123" t="s">
        <v>191</v>
      </c>
      <c r="B1821" s="124"/>
      <c r="C1821" s="124"/>
      <c r="D1821" s="124"/>
      <c r="E1821" s="124"/>
      <c r="F1821" s="124"/>
      <c r="G1821" s="55">
        <v>0.8</v>
      </c>
    </row>
    <row r="1822" spans="1:7">
      <c r="A1822" s="123" t="s">
        <v>192</v>
      </c>
      <c r="B1822" s="124"/>
      <c r="C1822" s="124"/>
      <c r="D1822" s="124"/>
      <c r="E1822" s="124"/>
      <c r="F1822" s="124"/>
      <c r="G1822" s="56">
        <f>SUM(G1820:G1821)</f>
        <v>1.05</v>
      </c>
    </row>
    <row r="1823" spans="1:7">
      <c r="A1823" s="123" t="s">
        <v>193</v>
      </c>
      <c r="B1823" s="124"/>
      <c r="C1823" s="124"/>
      <c r="D1823" s="124"/>
      <c r="E1823" s="124"/>
      <c r="F1823" s="124"/>
      <c r="G1823" s="55">
        <f>G1820*116.78%</f>
        <v>0.29194999999999999</v>
      </c>
    </row>
    <row r="1824" spans="1:7">
      <c r="A1824" s="123" t="s">
        <v>194</v>
      </c>
      <c r="B1824" s="124"/>
      <c r="C1824" s="124"/>
      <c r="D1824" s="124"/>
      <c r="E1824" s="124"/>
      <c r="F1824" s="124"/>
      <c r="G1824" s="55">
        <f>(G1823+G1822)*22.23%</f>
        <v>0.29831548499999999</v>
      </c>
    </row>
    <row r="1825" spans="1:7">
      <c r="A1825" s="123" t="s">
        <v>195</v>
      </c>
      <c r="B1825" s="124"/>
      <c r="C1825" s="124"/>
      <c r="D1825" s="124"/>
      <c r="E1825" s="124"/>
      <c r="F1825" s="124"/>
      <c r="G1825" s="55">
        <v>0</v>
      </c>
    </row>
    <row r="1826" spans="1:7">
      <c r="A1826" s="123" t="s">
        <v>196</v>
      </c>
      <c r="B1826" s="124"/>
      <c r="C1826" s="124"/>
      <c r="D1826" s="124"/>
      <c r="E1826" s="124"/>
      <c r="F1826" s="124"/>
      <c r="G1826" s="55">
        <f>SUM(G1823:G1825)</f>
        <v>0.59026548499999998</v>
      </c>
    </row>
    <row r="1827" spans="1:7">
      <c r="A1827" s="123" t="s">
        <v>197</v>
      </c>
      <c r="B1827" s="124"/>
      <c r="C1827" s="124"/>
      <c r="D1827" s="124"/>
      <c r="E1827" s="124"/>
      <c r="F1827" s="124"/>
      <c r="G1827" s="56">
        <f>TRUNC(G1822+G1826,2)</f>
        <v>1.64</v>
      </c>
    </row>
    <row r="1828" spans="1:7">
      <c r="A1828" s="123" t="s">
        <v>198</v>
      </c>
      <c r="B1828" s="124"/>
      <c r="C1828" s="124"/>
      <c r="D1828" s="124"/>
      <c r="E1828" s="124"/>
      <c r="F1828" s="124"/>
      <c r="G1828" s="55">
        <v>24.18</v>
      </c>
    </row>
    <row r="1829" spans="1:7">
      <c r="A1829" s="123" t="s">
        <v>199</v>
      </c>
      <c r="B1829" s="124"/>
      <c r="C1829" s="124"/>
      <c r="D1829" s="124"/>
      <c r="E1829" s="124"/>
      <c r="F1829" s="124"/>
      <c r="G1829" s="56">
        <f>TRUNC(G1827*G1828,2)</f>
        <v>39.65</v>
      </c>
    </row>
    <row r="1830" spans="1:7">
      <c r="A1830" s="125"/>
      <c r="B1830" s="126"/>
      <c r="C1830" s="126"/>
      <c r="D1830" s="126"/>
      <c r="E1830" s="126"/>
      <c r="F1830" s="126"/>
      <c r="G1830" s="127"/>
    </row>
    <row r="1831" spans="1:7" ht="30.6">
      <c r="A1831" s="46" t="s">
        <v>64</v>
      </c>
      <c r="B1831" s="47" t="s">
        <v>65</v>
      </c>
      <c r="C1831" s="48" t="s">
        <v>17</v>
      </c>
      <c r="D1831" s="48" t="s">
        <v>18</v>
      </c>
      <c r="E1831" s="49"/>
      <c r="F1831" s="50"/>
      <c r="G1831" s="51"/>
    </row>
    <row r="1832" spans="1:7" ht="20.399999999999999">
      <c r="A1832" s="52">
        <v>7356</v>
      </c>
      <c r="B1832" s="53" t="s">
        <v>263</v>
      </c>
      <c r="C1832" s="54" t="s">
        <v>45</v>
      </c>
      <c r="D1832" s="54" t="s">
        <v>214</v>
      </c>
      <c r="E1832" s="49">
        <v>0.33</v>
      </c>
      <c r="F1832" s="50">
        <v>12.61</v>
      </c>
      <c r="G1832" s="51">
        <f t="shared" ref="G1832:G1834" si="113">TRUNC(F1832*E1832,2)</f>
        <v>4.16</v>
      </c>
    </row>
    <row r="1833" spans="1:7" ht="20.399999999999999">
      <c r="A1833" s="52" t="s">
        <v>260</v>
      </c>
      <c r="B1833" s="53" t="s">
        <v>261</v>
      </c>
      <c r="C1833" s="54" t="s">
        <v>17</v>
      </c>
      <c r="D1833" s="54" t="s">
        <v>189</v>
      </c>
      <c r="E1833" s="49">
        <v>0.20048640000000001</v>
      </c>
      <c r="F1833" s="50">
        <v>11.53</v>
      </c>
      <c r="G1833" s="51">
        <f t="shared" si="113"/>
        <v>2.31</v>
      </c>
    </row>
    <row r="1834" spans="1:7" ht="20.399999999999999">
      <c r="A1834" s="52" t="s">
        <v>202</v>
      </c>
      <c r="B1834" s="53" t="s">
        <v>203</v>
      </c>
      <c r="C1834" s="54" t="s">
        <v>17</v>
      </c>
      <c r="D1834" s="54" t="s">
        <v>189</v>
      </c>
      <c r="E1834" s="49">
        <v>8.8999999999999996E-2</v>
      </c>
      <c r="F1834" s="50">
        <v>10.24</v>
      </c>
      <c r="G1834" s="51">
        <f t="shared" si="113"/>
        <v>0.91</v>
      </c>
    </row>
    <row r="1835" spans="1:7">
      <c r="A1835" s="123" t="s">
        <v>190</v>
      </c>
      <c r="B1835" s="124"/>
      <c r="C1835" s="124"/>
      <c r="D1835" s="124"/>
      <c r="E1835" s="124"/>
      <c r="F1835" s="124"/>
      <c r="G1835" s="55">
        <v>1.89</v>
      </c>
    </row>
    <row r="1836" spans="1:7">
      <c r="A1836" s="123" t="s">
        <v>191</v>
      </c>
      <c r="B1836" s="124"/>
      <c r="C1836" s="124"/>
      <c r="D1836" s="124"/>
      <c r="E1836" s="124"/>
      <c r="F1836" s="124"/>
      <c r="G1836" s="55">
        <v>5.49</v>
      </c>
    </row>
    <row r="1837" spans="1:7">
      <c r="A1837" s="123" t="s">
        <v>192</v>
      </c>
      <c r="B1837" s="124"/>
      <c r="C1837" s="124"/>
      <c r="D1837" s="124"/>
      <c r="E1837" s="124"/>
      <c r="F1837" s="124"/>
      <c r="G1837" s="56">
        <f>SUM(G1835:G1836)</f>
        <v>7.38</v>
      </c>
    </row>
    <row r="1838" spans="1:7">
      <c r="A1838" s="123" t="s">
        <v>193</v>
      </c>
      <c r="B1838" s="124"/>
      <c r="C1838" s="124"/>
      <c r="D1838" s="124"/>
      <c r="E1838" s="124"/>
      <c r="F1838" s="124"/>
      <c r="G1838" s="55">
        <f>G1835*116.78%</f>
        <v>2.2071419999999997</v>
      </c>
    </row>
    <row r="1839" spans="1:7">
      <c r="A1839" s="123" t="s">
        <v>194</v>
      </c>
      <c r="B1839" s="124"/>
      <c r="C1839" s="124"/>
      <c r="D1839" s="124"/>
      <c r="E1839" s="124"/>
      <c r="F1839" s="124"/>
      <c r="G1839" s="55">
        <f>(G1838+G1837)*22.23%</f>
        <v>2.1312216666000001</v>
      </c>
    </row>
    <row r="1840" spans="1:7">
      <c r="A1840" s="123" t="s">
        <v>195</v>
      </c>
      <c r="B1840" s="124"/>
      <c r="C1840" s="124"/>
      <c r="D1840" s="124"/>
      <c r="E1840" s="124"/>
      <c r="F1840" s="124"/>
      <c r="G1840" s="55">
        <v>0</v>
      </c>
    </row>
    <row r="1841" spans="1:7">
      <c r="A1841" s="123" t="s">
        <v>196</v>
      </c>
      <c r="B1841" s="124"/>
      <c r="C1841" s="124"/>
      <c r="D1841" s="124"/>
      <c r="E1841" s="124"/>
      <c r="F1841" s="124"/>
      <c r="G1841" s="55">
        <f>SUM(G1838:G1840)</f>
        <v>4.3383636665999994</v>
      </c>
    </row>
    <row r="1842" spans="1:7">
      <c r="A1842" s="123" t="s">
        <v>197</v>
      </c>
      <c r="B1842" s="124"/>
      <c r="C1842" s="124"/>
      <c r="D1842" s="124"/>
      <c r="E1842" s="124"/>
      <c r="F1842" s="124"/>
      <c r="G1842" s="56">
        <f>TRUNC(G1837+G1841,2)</f>
        <v>11.71</v>
      </c>
    </row>
    <row r="1843" spans="1:7">
      <c r="A1843" s="123" t="s">
        <v>198</v>
      </c>
      <c r="B1843" s="124"/>
      <c r="C1843" s="124"/>
      <c r="D1843" s="124"/>
      <c r="E1843" s="124"/>
      <c r="F1843" s="124"/>
      <c r="G1843" s="55">
        <v>35.82</v>
      </c>
    </row>
    <row r="1844" spans="1:7">
      <c r="A1844" s="123" t="s">
        <v>199</v>
      </c>
      <c r="B1844" s="124"/>
      <c r="C1844" s="124"/>
      <c r="D1844" s="124"/>
      <c r="E1844" s="124"/>
      <c r="F1844" s="124"/>
      <c r="G1844" s="56">
        <f>TRUNC(G1842*G1843,2)</f>
        <v>419.45</v>
      </c>
    </row>
    <row r="1845" spans="1:7">
      <c r="A1845" s="125"/>
      <c r="B1845" s="126"/>
      <c r="C1845" s="126"/>
      <c r="D1845" s="126"/>
      <c r="E1845" s="126"/>
      <c r="F1845" s="126"/>
      <c r="G1845" s="127"/>
    </row>
    <row r="1846" spans="1:7" ht="40.799999999999997">
      <c r="A1846" s="46" t="s">
        <v>66</v>
      </c>
      <c r="B1846" s="47" t="s">
        <v>67</v>
      </c>
      <c r="C1846" s="48" t="s">
        <v>17</v>
      </c>
      <c r="D1846" s="48" t="s">
        <v>18</v>
      </c>
      <c r="E1846" s="49"/>
      <c r="F1846" s="50"/>
      <c r="G1846" s="51"/>
    </row>
    <row r="1847" spans="1:7" ht="20.399999999999999">
      <c r="A1847" s="52">
        <v>7356</v>
      </c>
      <c r="B1847" s="53" t="s">
        <v>263</v>
      </c>
      <c r="C1847" s="54" t="s">
        <v>45</v>
      </c>
      <c r="D1847" s="54" t="s">
        <v>214</v>
      </c>
      <c r="E1847" s="49">
        <v>0.33</v>
      </c>
      <c r="F1847" s="50">
        <v>12.61</v>
      </c>
      <c r="G1847" s="51">
        <f t="shared" ref="G1847:G1849" si="114">TRUNC(F1847*E1847,2)</f>
        <v>4.16</v>
      </c>
    </row>
    <row r="1848" spans="1:7" ht="20.399999999999999">
      <c r="A1848" s="52" t="s">
        <v>260</v>
      </c>
      <c r="B1848" s="53" t="s">
        <v>261</v>
      </c>
      <c r="C1848" s="54" t="s">
        <v>17</v>
      </c>
      <c r="D1848" s="54" t="s">
        <v>189</v>
      </c>
      <c r="E1848" s="49">
        <v>0.16087560000000001</v>
      </c>
      <c r="F1848" s="50">
        <v>11.53</v>
      </c>
      <c r="G1848" s="51">
        <f t="shared" si="114"/>
        <v>1.85</v>
      </c>
    </row>
    <row r="1849" spans="1:7" ht="20.399999999999999">
      <c r="A1849" s="52" t="s">
        <v>202</v>
      </c>
      <c r="B1849" s="53" t="s">
        <v>203</v>
      </c>
      <c r="C1849" s="54" t="s">
        <v>17</v>
      </c>
      <c r="D1849" s="54" t="s">
        <v>189</v>
      </c>
      <c r="E1849" s="49">
        <v>6.4000000000000001E-2</v>
      </c>
      <c r="F1849" s="50">
        <v>10.24</v>
      </c>
      <c r="G1849" s="51">
        <f t="shared" si="114"/>
        <v>0.65</v>
      </c>
    </row>
    <row r="1850" spans="1:7">
      <c r="A1850" s="123" t="s">
        <v>190</v>
      </c>
      <c r="B1850" s="124"/>
      <c r="C1850" s="124"/>
      <c r="D1850" s="124"/>
      <c r="E1850" s="124"/>
      <c r="F1850" s="124"/>
      <c r="G1850" s="55">
        <v>1.47</v>
      </c>
    </row>
    <row r="1851" spans="1:7">
      <c r="A1851" s="123" t="s">
        <v>191</v>
      </c>
      <c r="B1851" s="124"/>
      <c r="C1851" s="124"/>
      <c r="D1851" s="124"/>
      <c r="E1851" s="124"/>
      <c r="F1851" s="124"/>
      <c r="G1851" s="55">
        <v>5.1899999999999995</v>
      </c>
    </row>
    <row r="1852" spans="1:7">
      <c r="A1852" s="123" t="s">
        <v>192</v>
      </c>
      <c r="B1852" s="124"/>
      <c r="C1852" s="124"/>
      <c r="D1852" s="124"/>
      <c r="E1852" s="124"/>
      <c r="F1852" s="124"/>
      <c r="G1852" s="56">
        <f>SUM(G1850:G1851)</f>
        <v>6.6599999999999993</v>
      </c>
    </row>
    <row r="1853" spans="1:7">
      <c r="A1853" s="123" t="s">
        <v>193</v>
      </c>
      <c r="B1853" s="124"/>
      <c r="C1853" s="124"/>
      <c r="D1853" s="124"/>
      <c r="E1853" s="124"/>
      <c r="F1853" s="124"/>
      <c r="G1853" s="55">
        <f>G1850*116.78%</f>
        <v>1.7166659999999998</v>
      </c>
    </row>
    <row r="1854" spans="1:7">
      <c r="A1854" s="123" t="s">
        <v>194</v>
      </c>
      <c r="B1854" s="124"/>
      <c r="C1854" s="124"/>
      <c r="D1854" s="124"/>
      <c r="E1854" s="124"/>
      <c r="F1854" s="124"/>
      <c r="G1854" s="55">
        <f>(G1853+G1852)*22.23%</f>
        <v>1.8621328517999995</v>
      </c>
    </row>
    <row r="1855" spans="1:7">
      <c r="A1855" s="123" t="s">
        <v>195</v>
      </c>
      <c r="B1855" s="124"/>
      <c r="C1855" s="124"/>
      <c r="D1855" s="124"/>
      <c r="E1855" s="124"/>
      <c r="F1855" s="124"/>
      <c r="G1855" s="55">
        <v>0</v>
      </c>
    </row>
    <row r="1856" spans="1:7">
      <c r="A1856" s="123" t="s">
        <v>196</v>
      </c>
      <c r="B1856" s="124"/>
      <c r="C1856" s="124"/>
      <c r="D1856" s="124"/>
      <c r="E1856" s="124"/>
      <c r="F1856" s="124"/>
      <c r="G1856" s="55">
        <f>SUM(G1853:G1855)</f>
        <v>3.5787988517999993</v>
      </c>
    </row>
    <row r="1857" spans="1:7">
      <c r="A1857" s="123" t="s">
        <v>197</v>
      </c>
      <c r="B1857" s="124"/>
      <c r="C1857" s="124"/>
      <c r="D1857" s="124"/>
      <c r="E1857" s="124"/>
      <c r="F1857" s="124"/>
      <c r="G1857" s="56">
        <f>TRUNC(G1852+G1856,2)</f>
        <v>10.23</v>
      </c>
    </row>
    <row r="1858" spans="1:7">
      <c r="A1858" s="123" t="s">
        <v>198</v>
      </c>
      <c r="B1858" s="124"/>
      <c r="C1858" s="124"/>
      <c r="D1858" s="124"/>
      <c r="E1858" s="124"/>
      <c r="F1858" s="124"/>
      <c r="G1858" s="55">
        <v>24.18</v>
      </c>
    </row>
    <row r="1859" spans="1:7">
      <c r="A1859" s="123" t="s">
        <v>199</v>
      </c>
      <c r="B1859" s="124"/>
      <c r="C1859" s="124"/>
      <c r="D1859" s="124"/>
      <c r="E1859" s="124"/>
      <c r="F1859" s="124"/>
      <c r="G1859" s="56">
        <f>TRUNC(G1857*G1858,2)</f>
        <v>247.36</v>
      </c>
    </row>
    <row r="1860" spans="1:7">
      <c r="A1860" s="125"/>
      <c r="B1860" s="126"/>
      <c r="C1860" s="126"/>
      <c r="D1860" s="126"/>
      <c r="E1860" s="126"/>
      <c r="F1860" s="126"/>
      <c r="G1860" s="127"/>
    </row>
    <row r="1861" spans="1:7" ht="30.6">
      <c r="A1861" s="46" t="s">
        <v>68</v>
      </c>
      <c r="B1861" s="47" t="s">
        <v>69</v>
      </c>
      <c r="C1861" s="48" t="s">
        <v>17</v>
      </c>
      <c r="D1861" s="48" t="s">
        <v>18</v>
      </c>
      <c r="E1861" s="49"/>
      <c r="F1861" s="50"/>
      <c r="G1861" s="51"/>
    </row>
    <row r="1862" spans="1:7" ht="30.6">
      <c r="A1862" s="52">
        <v>3767</v>
      </c>
      <c r="B1862" s="53" t="s">
        <v>264</v>
      </c>
      <c r="C1862" s="54" t="s">
        <v>45</v>
      </c>
      <c r="D1862" s="54" t="s">
        <v>32</v>
      </c>
      <c r="E1862" s="49">
        <v>0.1</v>
      </c>
      <c r="F1862" s="50">
        <v>0.48</v>
      </c>
      <c r="G1862" s="51">
        <f t="shared" ref="G1862:G1865" si="115">TRUNC(F1862*E1862,2)</f>
        <v>0.04</v>
      </c>
    </row>
    <row r="1863" spans="1:7" ht="20.399999999999999">
      <c r="A1863" s="52">
        <v>4051</v>
      </c>
      <c r="B1863" s="53" t="s">
        <v>265</v>
      </c>
      <c r="C1863" s="54" t="s">
        <v>45</v>
      </c>
      <c r="D1863" s="54" t="s">
        <v>266</v>
      </c>
      <c r="E1863" s="49">
        <v>4.8899999999999999E-2</v>
      </c>
      <c r="F1863" s="50">
        <v>37.840000000000003</v>
      </c>
      <c r="G1863" s="51">
        <f t="shared" si="115"/>
        <v>1.85</v>
      </c>
    </row>
    <row r="1864" spans="1:7" ht="20.399999999999999">
      <c r="A1864" s="52" t="s">
        <v>260</v>
      </c>
      <c r="B1864" s="53" t="s">
        <v>261</v>
      </c>
      <c r="C1864" s="54" t="s">
        <v>17</v>
      </c>
      <c r="D1864" s="54" t="s">
        <v>189</v>
      </c>
      <c r="E1864" s="49">
        <v>0.5</v>
      </c>
      <c r="F1864" s="50">
        <v>11.53</v>
      </c>
      <c r="G1864" s="51">
        <f t="shared" si="115"/>
        <v>5.76</v>
      </c>
    </row>
    <row r="1865" spans="1:7" ht="20.399999999999999">
      <c r="A1865" s="52" t="s">
        <v>202</v>
      </c>
      <c r="B1865" s="53" t="s">
        <v>203</v>
      </c>
      <c r="C1865" s="54" t="s">
        <v>17</v>
      </c>
      <c r="D1865" s="54" t="s">
        <v>189</v>
      </c>
      <c r="E1865" s="49">
        <v>0.247</v>
      </c>
      <c r="F1865" s="50">
        <v>10.24</v>
      </c>
      <c r="G1865" s="51">
        <f t="shared" si="115"/>
        <v>2.52</v>
      </c>
    </row>
    <row r="1866" spans="1:7">
      <c r="A1866" s="123" t="s">
        <v>190</v>
      </c>
      <c r="B1866" s="124"/>
      <c r="C1866" s="124"/>
      <c r="D1866" s="124"/>
      <c r="E1866" s="124"/>
      <c r="F1866" s="124"/>
      <c r="G1866" s="55">
        <v>4.8499999999999996</v>
      </c>
    </row>
    <row r="1867" spans="1:7">
      <c r="A1867" s="123" t="s">
        <v>191</v>
      </c>
      <c r="B1867" s="124"/>
      <c r="C1867" s="124"/>
      <c r="D1867" s="124"/>
      <c r="E1867" s="124"/>
      <c r="F1867" s="124"/>
      <c r="G1867" s="55">
        <v>5.3199999999999994</v>
      </c>
    </row>
    <row r="1868" spans="1:7">
      <c r="A1868" s="123" t="s">
        <v>192</v>
      </c>
      <c r="B1868" s="124"/>
      <c r="C1868" s="124"/>
      <c r="D1868" s="124"/>
      <c r="E1868" s="124"/>
      <c r="F1868" s="124"/>
      <c r="G1868" s="56">
        <f>SUM(G1866:G1867)</f>
        <v>10.169999999999998</v>
      </c>
    </row>
    <row r="1869" spans="1:7">
      <c r="A1869" s="123" t="s">
        <v>193</v>
      </c>
      <c r="B1869" s="124"/>
      <c r="C1869" s="124"/>
      <c r="D1869" s="124"/>
      <c r="E1869" s="124"/>
      <c r="F1869" s="124"/>
      <c r="G1869" s="55">
        <f>G1866*116.78%</f>
        <v>5.663829999999999</v>
      </c>
    </row>
    <row r="1870" spans="1:7">
      <c r="A1870" s="123" t="s">
        <v>194</v>
      </c>
      <c r="B1870" s="124"/>
      <c r="C1870" s="124"/>
      <c r="D1870" s="124"/>
      <c r="E1870" s="124"/>
      <c r="F1870" s="124"/>
      <c r="G1870" s="55">
        <f>(G1869+G1868)*22.23%</f>
        <v>3.5198604089999992</v>
      </c>
    </row>
    <row r="1871" spans="1:7">
      <c r="A1871" s="123" t="s">
        <v>195</v>
      </c>
      <c r="B1871" s="124"/>
      <c r="C1871" s="124"/>
      <c r="D1871" s="124"/>
      <c r="E1871" s="124"/>
      <c r="F1871" s="124"/>
      <c r="G1871" s="55">
        <v>0</v>
      </c>
    </row>
    <row r="1872" spans="1:7">
      <c r="A1872" s="123" t="s">
        <v>196</v>
      </c>
      <c r="B1872" s="124"/>
      <c r="C1872" s="124"/>
      <c r="D1872" s="124"/>
      <c r="E1872" s="124"/>
      <c r="F1872" s="124"/>
      <c r="G1872" s="55">
        <f>SUM(G1869:G1871)</f>
        <v>9.1836904089999987</v>
      </c>
    </row>
    <row r="1873" spans="1:7">
      <c r="A1873" s="123" t="s">
        <v>197</v>
      </c>
      <c r="B1873" s="124"/>
      <c r="C1873" s="124"/>
      <c r="D1873" s="124"/>
      <c r="E1873" s="124"/>
      <c r="F1873" s="124"/>
      <c r="G1873" s="56">
        <f>TRUNC(G1868+G1872,2)</f>
        <v>19.350000000000001</v>
      </c>
    </row>
    <row r="1874" spans="1:7">
      <c r="A1874" s="123" t="s">
        <v>198</v>
      </c>
      <c r="B1874" s="124"/>
      <c r="C1874" s="124"/>
      <c r="D1874" s="124"/>
      <c r="E1874" s="124"/>
      <c r="F1874" s="124"/>
      <c r="G1874" s="55">
        <v>35.82</v>
      </c>
    </row>
    <row r="1875" spans="1:7">
      <c r="A1875" s="123" t="s">
        <v>199</v>
      </c>
      <c r="B1875" s="124"/>
      <c r="C1875" s="124"/>
      <c r="D1875" s="124"/>
      <c r="E1875" s="124"/>
      <c r="F1875" s="124"/>
      <c r="G1875" s="56">
        <f>TRUNC(G1873*G1874,2)</f>
        <v>693.11</v>
      </c>
    </row>
    <row r="1876" spans="1:7">
      <c r="A1876" s="125"/>
      <c r="B1876" s="126"/>
      <c r="C1876" s="126"/>
      <c r="D1876" s="126"/>
      <c r="E1876" s="126"/>
      <c r="F1876" s="126"/>
      <c r="G1876" s="127"/>
    </row>
    <row r="1877" spans="1:7" ht="30.6">
      <c r="A1877" s="46" t="s">
        <v>70</v>
      </c>
      <c r="B1877" s="47" t="s">
        <v>71</v>
      </c>
      <c r="C1877" s="48" t="s">
        <v>17</v>
      </c>
      <c r="D1877" s="48" t="s">
        <v>18</v>
      </c>
      <c r="E1877" s="49"/>
      <c r="F1877" s="50"/>
      <c r="G1877" s="51"/>
    </row>
    <row r="1878" spans="1:7" ht="30.6">
      <c r="A1878" s="52">
        <v>3767</v>
      </c>
      <c r="B1878" s="53" t="s">
        <v>264</v>
      </c>
      <c r="C1878" s="54" t="s">
        <v>45</v>
      </c>
      <c r="D1878" s="54" t="s">
        <v>32</v>
      </c>
      <c r="E1878" s="49">
        <v>0.1</v>
      </c>
      <c r="F1878" s="50">
        <v>0.48</v>
      </c>
      <c r="G1878" s="51">
        <f t="shared" ref="G1878:G1881" si="116">TRUNC(F1878*E1878,2)</f>
        <v>0.04</v>
      </c>
    </row>
    <row r="1879" spans="1:7" ht="20.399999999999999">
      <c r="A1879" s="52">
        <v>4051</v>
      </c>
      <c r="B1879" s="53" t="s">
        <v>265</v>
      </c>
      <c r="C1879" s="54" t="s">
        <v>45</v>
      </c>
      <c r="D1879" s="54" t="s">
        <v>266</v>
      </c>
      <c r="E1879" s="49">
        <v>4.8899999999999999E-2</v>
      </c>
      <c r="F1879" s="50">
        <v>37.840000000000003</v>
      </c>
      <c r="G1879" s="51">
        <f t="shared" si="116"/>
        <v>1.85</v>
      </c>
    </row>
    <row r="1880" spans="1:7" ht="20.399999999999999">
      <c r="A1880" s="52" t="s">
        <v>260</v>
      </c>
      <c r="B1880" s="53" t="s">
        <v>261</v>
      </c>
      <c r="C1880" s="54" t="s">
        <v>17</v>
      </c>
      <c r="D1880" s="54" t="s">
        <v>189</v>
      </c>
      <c r="E1880" s="49">
        <v>0.23</v>
      </c>
      <c r="F1880" s="50">
        <v>11.53</v>
      </c>
      <c r="G1880" s="51">
        <f t="shared" si="116"/>
        <v>2.65</v>
      </c>
    </row>
    <row r="1881" spans="1:7" ht="20.399999999999999">
      <c r="A1881" s="52" t="s">
        <v>202</v>
      </c>
      <c r="B1881" s="53" t="s">
        <v>203</v>
      </c>
      <c r="C1881" s="54" t="s">
        <v>17</v>
      </c>
      <c r="D1881" s="54" t="s">
        <v>189</v>
      </c>
      <c r="E1881" s="49">
        <v>0.10814</v>
      </c>
      <c r="F1881" s="50">
        <v>10.24</v>
      </c>
      <c r="G1881" s="51">
        <f t="shared" si="116"/>
        <v>1.1000000000000001</v>
      </c>
    </row>
    <row r="1882" spans="1:7">
      <c r="A1882" s="123" t="s">
        <v>190</v>
      </c>
      <c r="B1882" s="124"/>
      <c r="C1882" s="124"/>
      <c r="D1882" s="124"/>
      <c r="E1882" s="124"/>
      <c r="F1882" s="124"/>
      <c r="G1882" s="55">
        <v>2.2000000000000002</v>
      </c>
    </row>
    <row r="1883" spans="1:7">
      <c r="A1883" s="123" t="s">
        <v>191</v>
      </c>
      <c r="B1883" s="124"/>
      <c r="C1883" s="124"/>
      <c r="D1883" s="124"/>
      <c r="E1883" s="124"/>
      <c r="F1883" s="124"/>
      <c r="G1883" s="55">
        <v>3.44</v>
      </c>
    </row>
    <row r="1884" spans="1:7">
      <c r="A1884" s="123" t="s">
        <v>192</v>
      </c>
      <c r="B1884" s="124"/>
      <c r="C1884" s="124"/>
      <c r="D1884" s="124"/>
      <c r="E1884" s="124"/>
      <c r="F1884" s="124"/>
      <c r="G1884" s="56">
        <f>SUM(G1882:G1883)</f>
        <v>5.6400000000000006</v>
      </c>
    </row>
    <row r="1885" spans="1:7">
      <c r="A1885" s="123" t="s">
        <v>193</v>
      </c>
      <c r="B1885" s="124"/>
      <c r="C1885" s="124"/>
      <c r="D1885" s="124"/>
      <c r="E1885" s="124"/>
      <c r="F1885" s="124"/>
      <c r="G1885" s="55">
        <f>G1882*116.78%</f>
        <v>2.5691600000000001</v>
      </c>
    </row>
    <row r="1886" spans="1:7">
      <c r="A1886" s="123" t="s">
        <v>194</v>
      </c>
      <c r="B1886" s="124"/>
      <c r="C1886" s="124"/>
      <c r="D1886" s="124"/>
      <c r="E1886" s="124"/>
      <c r="F1886" s="124"/>
      <c r="G1886" s="55">
        <f>(G1885+G1884)*22.23%</f>
        <v>1.824896268</v>
      </c>
    </row>
    <row r="1887" spans="1:7">
      <c r="A1887" s="123" t="s">
        <v>195</v>
      </c>
      <c r="B1887" s="124"/>
      <c r="C1887" s="124"/>
      <c r="D1887" s="124"/>
      <c r="E1887" s="124"/>
      <c r="F1887" s="124"/>
      <c r="G1887" s="55">
        <v>0</v>
      </c>
    </row>
    <row r="1888" spans="1:7">
      <c r="A1888" s="123" t="s">
        <v>196</v>
      </c>
      <c r="B1888" s="124"/>
      <c r="C1888" s="124"/>
      <c r="D1888" s="124"/>
      <c r="E1888" s="124"/>
      <c r="F1888" s="124"/>
      <c r="G1888" s="55">
        <f>SUM(G1885:G1887)</f>
        <v>4.3940562679999999</v>
      </c>
    </row>
    <row r="1889" spans="1:7">
      <c r="A1889" s="123" t="s">
        <v>197</v>
      </c>
      <c r="B1889" s="124"/>
      <c r="C1889" s="124"/>
      <c r="D1889" s="124"/>
      <c r="E1889" s="124"/>
      <c r="F1889" s="124"/>
      <c r="G1889" s="56">
        <f>TRUNC(G1884+G1888,2)</f>
        <v>10.029999999999999</v>
      </c>
    </row>
    <row r="1890" spans="1:7">
      <c r="A1890" s="123" t="s">
        <v>198</v>
      </c>
      <c r="B1890" s="124"/>
      <c r="C1890" s="124"/>
      <c r="D1890" s="124"/>
      <c r="E1890" s="124"/>
      <c r="F1890" s="124"/>
      <c r="G1890" s="55">
        <v>24.18</v>
      </c>
    </row>
    <row r="1891" spans="1:7">
      <c r="A1891" s="123" t="s">
        <v>199</v>
      </c>
      <c r="B1891" s="124"/>
      <c r="C1891" s="124"/>
      <c r="D1891" s="124"/>
      <c r="E1891" s="124"/>
      <c r="F1891" s="124"/>
      <c r="G1891" s="56">
        <f>TRUNC(G1889*G1890,2)</f>
        <v>242.52</v>
      </c>
    </row>
    <row r="1892" spans="1:7">
      <c r="A1892" s="125"/>
      <c r="B1892" s="126"/>
      <c r="C1892" s="126"/>
      <c r="D1892" s="126"/>
      <c r="E1892" s="126"/>
      <c r="F1892" s="126"/>
      <c r="G1892" s="127"/>
    </row>
    <row r="1893" spans="1:7">
      <c r="A1893" s="46">
        <v>6</v>
      </c>
      <c r="B1893" s="117" t="s">
        <v>72</v>
      </c>
      <c r="C1893" s="117"/>
      <c r="D1893" s="117"/>
      <c r="E1893" s="117"/>
      <c r="F1893" s="117"/>
      <c r="G1893" s="118"/>
    </row>
    <row r="1894" spans="1:7" ht="40.799999999999997">
      <c r="A1894" s="46" t="s">
        <v>73</v>
      </c>
      <c r="B1894" s="47" t="s">
        <v>74</v>
      </c>
      <c r="C1894" s="48" t="s">
        <v>17</v>
      </c>
      <c r="D1894" s="48" t="s">
        <v>32</v>
      </c>
      <c r="E1894" s="49"/>
      <c r="F1894" s="50"/>
      <c r="G1894" s="51"/>
    </row>
    <row r="1895" spans="1:7" ht="40.799999999999997">
      <c r="A1895" s="52">
        <v>11795</v>
      </c>
      <c r="B1895" s="53" t="s">
        <v>267</v>
      </c>
      <c r="C1895" s="54" t="s">
        <v>45</v>
      </c>
      <c r="D1895" s="54" t="s">
        <v>18</v>
      </c>
      <c r="E1895" s="49">
        <v>1.0049999999999999</v>
      </c>
      <c r="F1895" s="50">
        <v>378.23</v>
      </c>
      <c r="G1895" s="51">
        <f t="shared" ref="G1895:G1901" si="117">TRUNC(F1895*E1895,2)</f>
        <v>380.12</v>
      </c>
    </row>
    <row r="1896" spans="1:7">
      <c r="A1896" s="52">
        <v>37329</v>
      </c>
      <c r="B1896" s="53" t="s">
        <v>268</v>
      </c>
      <c r="C1896" s="54" t="s">
        <v>45</v>
      </c>
      <c r="D1896" s="54" t="s">
        <v>207</v>
      </c>
      <c r="E1896" s="49">
        <v>3.5099999999999999E-2</v>
      </c>
      <c r="F1896" s="50">
        <v>31.82</v>
      </c>
      <c r="G1896" s="51">
        <f t="shared" si="117"/>
        <v>1.1100000000000001</v>
      </c>
    </row>
    <row r="1897" spans="1:7" ht="30.6">
      <c r="A1897" s="52">
        <v>37591</v>
      </c>
      <c r="B1897" s="53" t="s">
        <v>269</v>
      </c>
      <c r="C1897" s="54" t="s">
        <v>45</v>
      </c>
      <c r="D1897" s="54" t="s">
        <v>32</v>
      </c>
      <c r="E1897" s="49">
        <v>2</v>
      </c>
      <c r="F1897" s="50">
        <v>23.6</v>
      </c>
      <c r="G1897" s="51">
        <f t="shared" si="117"/>
        <v>47.2</v>
      </c>
    </row>
    <row r="1898" spans="1:7" ht="20.399999999999999">
      <c r="A1898" s="52">
        <v>4823</v>
      </c>
      <c r="B1898" s="53" t="s">
        <v>270</v>
      </c>
      <c r="C1898" s="54" t="s">
        <v>45</v>
      </c>
      <c r="D1898" s="54" t="s">
        <v>207</v>
      </c>
      <c r="E1898" s="49">
        <v>0.52280000000000004</v>
      </c>
      <c r="F1898" s="50">
        <v>27.3</v>
      </c>
      <c r="G1898" s="51">
        <f t="shared" si="117"/>
        <v>14.27</v>
      </c>
    </row>
    <row r="1899" spans="1:7" ht="40.799999999999997">
      <c r="A1899" s="52">
        <v>7568</v>
      </c>
      <c r="B1899" s="53" t="s">
        <v>232</v>
      </c>
      <c r="C1899" s="54" t="s">
        <v>45</v>
      </c>
      <c r="D1899" s="54" t="s">
        <v>32</v>
      </c>
      <c r="E1899" s="49">
        <v>6</v>
      </c>
      <c r="F1899" s="50">
        <v>0.41</v>
      </c>
      <c r="G1899" s="51">
        <f t="shared" si="117"/>
        <v>2.46</v>
      </c>
    </row>
    <row r="1900" spans="1:7" ht="20.399999999999999">
      <c r="A1900" s="52" t="s">
        <v>271</v>
      </c>
      <c r="B1900" s="53" t="s">
        <v>272</v>
      </c>
      <c r="C1900" s="54" t="s">
        <v>17</v>
      </c>
      <c r="D1900" s="54" t="s">
        <v>189</v>
      </c>
      <c r="E1900" s="49">
        <v>1.4645319999999999</v>
      </c>
      <c r="F1900" s="50">
        <v>11.13</v>
      </c>
      <c r="G1900" s="51">
        <f t="shared" si="117"/>
        <v>16.3</v>
      </c>
    </row>
    <row r="1901" spans="1:7" ht="20.399999999999999">
      <c r="A1901" s="52" t="s">
        <v>202</v>
      </c>
      <c r="B1901" s="53" t="s">
        <v>203</v>
      </c>
      <c r="C1901" s="54" t="s">
        <v>17</v>
      </c>
      <c r="D1901" s="54" t="s">
        <v>189</v>
      </c>
      <c r="E1901" s="49">
        <v>0.98</v>
      </c>
      <c r="F1901" s="50">
        <v>10.24</v>
      </c>
      <c r="G1901" s="51">
        <f t="shared" si="117"/>
        <v>10.029999999999999</v>
      </c>
    </row>
    <row r="1902" spans="1:7">
      <c r="A1902" s="123" t="s">
        <v>190</v>
      </c>
      <c r="B1902" s="124"/>
      <c r="C1902" s="124"/>
      <c r="D1902" s="124"/>
      <c r="E1902" s="124"/>
      <c r="F1902" s="124"/>
      <c r="G1902" s="55">
        <v>15.15</v>
      </c>
    </row>
    <row r="1903" spans="1:7">
      <c r="A1903" s="123" t="s">
        <v>191</v>
      </c>
      <c r="B1903" s="124"/>
      <c r="C1903" s="124"/>
      <c r="D1903" s="124"/>
      <c r="E1903" s="124"/>
      <c r="F1903" s="124"/>
      <c r="G1903" s="55">
        <v>456.34</v>
      </c>
    </row>
    <row r="1904" spans="1:7">
      <c r="A1904" s="123" t="s">
        <v>192</v>
      </c>
      <c r="B1904" s="124"/>
      <c r="C1904" s="124"/>
      <c r="D1904" s="124"/>
      <c r="E1904" s="124"/>
      <c r="F1904" s="124"/>
      <c r="G1904" s="56">
        <f>SUM(G1902:G1903)</f>
        <v>471.48999999999995</v>
      </c>
    </row>
    <row r="1905" spans="1:7">
      <c r="A1905" s="123" t="s">
        <v>193</v>
      </c>
      <c r="B1905" s="124"/>
      <c r="C1905" s="124"/>
      <c r="D1905" s="124"/>
      <c r="E1905" s="124"/>
      <c r="F1905" s="124"/>
      <c r="G1905" s="55">
        <f>G1902*116.78%</f>
        <v>17.692170000000001</v>
      </c>
    </row>
    <row r="1906" spans="1:7">
      <c r="A1906" s="123" t="s">
        <v>194</v>
      </c>
      <c r="B1906" s="124"/>
      <c r="C1906" s="124"/>
      <c r="D1906" s="124"/>
      <c r="E1906" s="124"/>
      <c r="F1906" s="124"/>
      <c r="G1906" s="55">
        <f>(G1905+G1904)*22.23%</f>
        <v>108.74519639099998</v>
      </c>
    </row>
    <row r="1907" spans="1:7">
      <c r="A1907" s="123" t="s">
        <v>195</v>
      </c>
      <c r="B1907" s="124"/>
      <c r="C1907" s="124"/>
      <c r="D1907" s="124"/>
      <c r="E1907" s="124"/>
      <c r="F1907" s="124"/>
      <c r="G1907" s="55">
        <v>0</v>
      </c>
    </row>
    <row r="1908" spans="1:7">
      <c r="A1908" s="123" t="s">
        <v>196</v>
      </c>
      <c r="B1908" s="124"/>
      <c r="C1908" s="124"/>
      <c r="D1908" s="124"/>
      <c r="E1908" s="124"/>
      <c r="F1908" s="124"/>
      <c r="G1908" s="55">
        <f>SUM(G1905:G1907)</f>
        <v>126.43736639099998</v>
      </c>
    </row>
    <row r="1909" spans="1:7">
      <c r="A1909" s="123" t="s">
        <v>197</v>
      </c>
      <c r="B1909" s="124"/>
      <c r="C1909" s="124"/>
      <c r="D1909" s="124"/>
      <c r="E1909" s="124"/>
      <c r="F1909" s="124"/>
      <c r="G1909" s="56">
        <f>TRUNC(G1904+G1908,2)</f>
        <v>597.91999999999996</v>
      </c>
    </row>
    <row r="1910" spans="1:7">
      <c r="A1910" s="123" t="s">
        <v>198</v>
      </c>
      <c r="B1910" s="124"/>
      <c r="C1910" s="124"/>
      <c r="D1910" s="124"/>
      <c r="E1910" s="124"/>
      <c r="F1910" s="124"/>
      <c r="G1910" s="55">
        <v>1</v>
      </c>
    </row>
    <row r="1911" spans="1:7">
      <c r="A1911" s="123" t="s">
        <v>199</v>
      </c>
      <c r="B1911" s="124"/>
      <c r="C1911" s="124"/>
      <c r="D1911" s="124"/>
      <c r="E1911" s="124"/>
      <c r="F1911" s="124"/>
      <c r="G1911" s="56">
        <f>TRUNC(G1909*G1910,2)</f>
        <v>597.91999999999996</v>
      </c>
    </row>
    <row r="1912" spans="1:7">
      <c r="A1912" s="125"/>
      <c r="B1912" s="126"/>
      <c r="C1912" s="126"/>
      <c r="D1912" s="126"/>
      <c r="E1912" s="126"/>
      <c r="F1912" s="126"/>
      <c r="G1912" s="127"/>
    </row>
    <row r="1913" spans="1:7" ht="61.2">
      <c r="A1913" s="46" t="s">
        <v>75</v>
      </c>
      <c r="B1913" s="47" t="s">
        <v>76</v>
      </c>
      <c r="C1913" s="48" t="s">
        <v>17</v>
      </c>
      <c r="D1913" s="48" t="s">
        <v>32</v>
      </c>
      <c r="E1913" s="49"/>
      <c r="F1913" s="50"/>
      <c r="G1913" s="51"/>
    </row>
    <row r="1914" spans="1:7" ht="40.799999999999997">
      <c r="A1914" s="52" t="s">
        <v>273</v>
      </c>
      <c r="B1914" s="53" t="s">
        <v>274</v>
      </c>
      <c r="C1914" s="54" t="s">
        <v>17</v>
      </c>
      <c r="D1914" s="54" t="s">
        <v>32</v>
      </c>
      <c r="E1914" s="49">
        <v>1</v>
      </c>
      <c r="F1914" s="50">
        <v>27.57</v>
      </c>
      <c r="G1914" s="51">
        <f t="shared" ref="G1914:G1916" si="118">TRUNC(F1914*E1914,2)</f>
        <v>27.57</v>
      </c>
    </row>
    <row r="1915" spans="1:7" ht="30.6">
      <c r="A1915" s="52" t="s">
        <v>275</v>
      </c>
      <c r="B1915" s="53" t="s">
        <v>276</v>
      </c>
      <c r="C1915" s="54" t="s">
        <v>17</v>
      </c>
      <c r="D1915" s="54" t="s">
        <v>32</v>
      </c>
      <c r="E1915" s="49">
        <v>1</v>
      </c>
      <c r="F1915" s="50">
        <v>7.91</v>
      </c>
      <c r="G1915" s="51">
        <f t="shared" si="118"/>
        <v>7.91</v>
      </c>
    </row>
    <row r="1916" spans="1:7" ht="30.6">
      <c r="A1916" s="52" t="s">
        <v>277</v>
      </c>
      <c r="B1916" s="53" t="s">
        <v>278</v>
      </c>
      <c r="C1916" s="54" t="s">
        <v>17</v>
      </c>
      <c r="D1916" s="54" t="s">
        <v>32</v>
      </c>
      <c r="E1916" s="49">
        <v>1</v>
      </c>
      <c r="F1916" s="50">
        <v>107.23</v>
      </c>
      <c r="G1916" s="51">
        <f t="shared" si="118"/>
        <v>107.23</v>
      </c>
    </row>
    <row r="1917" spans="1:7">
      <c r="A1917" s="123" t="s">
        <v>190</v>
      </c>
      <c r="B1917" s="124"/>
      <c r="C1917" s="124"/>
      <c r="D1917" s="124"/>
      <c r="E1917" s="124"/>
      <c r="F1917" s="124"/>
      <c r="G1917" s="55">
        <v>4.7</v>
      </c>
    </row>
    <row r="1918" spans="1:7">
      <c r="A1918" s="123" t="s">
        <v>191</v>
      </c>
      <c r="B1918" s="124"/>
      <c r="C1918" s="124"/>
      <c r="D1918" s="124"/>
      <c r="E1918" s="124"/>
      <c r="F1918" s="124"/>
      <c r="G1918" s="55">
        <v>138.01</v>
      </c>
    </row>
    <row r="1919" spans="1:7">
      <c r="A1919" s="123" t="s">
        <v>192</v>
      </c>
      <c r="B1919" s="124"/>
      <c r="C1919" s="124"/>
      <c r="D1919" s="124"/>
      <c r="E1919" s="124"/>
      <c r="F1919" s="124"/>
      <c r="G1919" s="56">
        <f>SUM(G1917:G1918)</f>
        <v>142.70999999999998</v>
      </c>
    </row>
    <row r="1920" spans="1:7">
      <c r="A1920" s="123" t="s">
        <v>193</v>
      </c>
      <c r="B1920" s="124"/>
      <c r="C1920" s="124"/>
      <c r="D1920" s="124"/>
      <c r="E1920" s="124"/>
      <c r="F1920" s="124"/>
      <c r="G1920" s="55">
        <f>G1917*116.78%</f>
        <v>5.4886600000000003</v>
      </c>
    </row>
    <row r="1921" spans="1:7">
      <c r="A1921" s="123" t="s">
        <v>194</v>
      </c>
      <c r="B1921" s="124"/>
      <c r="C1921" s="124"/>
      <c r="D1921" s="124"/>
      <c r="E1921" s="124"/>
      <c r="F1921" s="124"/>
      <c r="G1921" s="55">
        <f>(G1920+G1919)*22.23%</f>
        <v>32.944562118</v>
      </c>
    </row>
    <row r="1922" spans="1:7">
      <c r="A1922" s="123" t="s">
        <v>195</v>
      </c>
      <c r="B1922" s="124"/>
      <c r="C1922" s="124"/>
      <c r="D1922" s="124"/>
      <c r="E1922" s="124"/>
      <c r="F1922" s="124"/>
      <c r="G1922" s="55">
        <v>0</v>
      </c>
    </row>
    <row r="1923" spans="1:7">
      <c r="A1923" s="123" t="s">
        <v>196</v>
      </c>
      <c r="B1923" s="124"/>
      <c r="C1923" s="124"/>
      <c r="D1923" s="124"/>
      <c r="E1923" s="124"/>
      <c r="F1923" s="124"/>
      <c r="G1923" s="55">
        <f>SUM(G1920:G1922)</f>
        <v>38.433222118000003</v>
      </c>
    </row>
    <row r="1924" spans="1:7">
      <c r="A1924" s="123" t="s">
        <v>197</v>
      </c>
      <c r="B1924" s="124"/>
      <c r="C1924" s="124"/>
      <c r="D1924" s="124"/>
      <c r="E1924" s="124"/>
      <c r="F1924" s="124"/>
      <c r="G1924" s="56">
        <f>TRUNC(G1919+G1923,2)</f>
        <v>181.14</v>
      </c>
    </row>
    <row r="1925" spans="1:7">
      <c r="A1925" s="123" t="s">
        <v>198</v>
      </c>
      <c r="B1925" s="124"/>
      <c r="C1925" s="124"/>
      <c r="D1925" s="124"/>
      <c r="E1925" s="124"/>
      <c r="F1925" s="124"/>
      <c r="G1925" s="55">
        <v>2</v>
      </c>
    </row>
    <row r="1926" spans="1:7">
      <c r="A1926" s="123" t="s">
        <v>199</v>
      </c>
      <c r="B1926" s="124"/>
      <c r="C1926" s="124"/>
      <c r="D1926" s="124"/>
      <c r="E1926" s="124"/>
      <c r="F1926" s="124"/>
      <c r="G1926" s="56">
        <f>TRUNC(G1924*G1925,2)</f>
        <v>362.28</v>
      </c>
    </row>
    <row r="1927" spans="1:7">
      <c r="A1927" s="125"/>
      <c r="B1927" s="126"/>
      <c r="C1927" s="126"/>
      <c r="D1927" s="126"/>
      <c r="E1927" s="126"/>
      <c r="F1927" s="126"/>
      <c r="G1927" s="127"/>
    </row>
    <row r="1928" spans="1:7" ht="81.599999999999994">
      <c r="A1928" s="46" t="s">
        <v>49</v>
      </c>
      <c r="B1928" s="47" t="s">
        <v>50</v>
      </c>
      <c r="C1928" s="48" t="s">
        <v>17</v>
      </c>
      <c r="D1928" s="48" t="s">
        <v>18</v>
      </c>
      <c r="E1928" s="49"/>
      <c r="F1928" s="50"/>
      <c r="G1928" s="51"/>
    </row>
    <row r="1929" spans="1:7" ht="51">
      <c r="A1929" s="52">
        <v>34557</v>
      </c>
      <c r="B1929" s="53" t="s">
        <v>249</v>
      </c>
      <c r="C1929" s="54" t="s">
        <v>45</v>
      </c>
      <c r="D1929" s="54" t="s">
        <v>82</v>
      </c>
      <c r="E1929" s="49">
        <v>0.42</v>
      </c>
      <c r="F1929" s="50">
        <v>0.98</v>
      </c>
      <c r="G1929" s="51">
        <f t="shared" ref="G1929:G1934" si="119">TRUNC(F1929*E1929,2)</f>
        <v>0.41</v>
      </c>
    </row>
    <row r="1930" spans="1:7" ht="20.399999999999999">
      <c r="A1930" s="52">
        <v>37395</v>
      </c>
      <c r="B1930" s="53" t="s">
        <v>250</v>
      </c>
      <c r="C1930" s="54" t="s">
        <v>45</v>
      </c>
      <c r="D1930" s="54" t="s">
        <v>251</v>
      </c>
      <c r="E1930" s="49">
        <v>5.0000000000000001E-3</v>
      </c>
      <c r="F1930" s="50">
        <v>36.159999999999997</v>
      </c>
      <c r="G1930" s="51">
        <f t="shared" si="119"/>
        <v>0.18</v>
      </c>
    </row>
    <row r="1931" spans="1:7" ht="20.399999999999999">
      <c r="A1931" s="52">
        <v>7266</v>
      </c>
      <c r="B1931" s="53" t="s">
        <v>252</v>
      </c>
      <c r="C1931" s="54" t="s">
        <v>45</v>
      </c>
      <c r="D1931" s="54" t="s">
        <v>253</v>
      </c>
      <c r="E1931" s="49">
        <v>2.793E-2</v>
      </c>
      <c r="F1931" s="50">
        <v>367.51</v>
      </c>
      <c r="G1931" s="51">
        <f t="shared" si="119"/>
        <v>10.26</v>
      </c>
    </row>
    <row r="1932" spans="1:7" ht="61.2">
      <c r="A1932" s="52" t="s">
        <v>254</v>
      </c>
      <c r="B1932" s="53" t="s">
        <v>255</v>
      </c>
      <c r="C1932" s="54" t="s">
        <v>17</v>
      </c>
      <c r="D1932" s="54" t="s">
        <v>21</v>
      </c>
      <c r="E1932" s="49">
        <v>9.7999999999999997E-3</v>
      </c>
      <c r="F1932" s="50">
        <v>414.08</v>
      </c>
      <c r="G1932" s="51">
        <f t="shared" si="119"/>
        <v>4.05</v>
      </c>
    </row>
    <row r="1933" spans="1:7" ht="20.399999999999999">
      <c r="A1933" s="52" t="s">
        <v>200</v>
      </c>
      <c r="B1933" s="53" t="s">
        <v>201</v>
      </c>
      <c r="C1933" s="54" t="s">
        <v>17</v>
      </c>
      <c r="D1933" s="54" t="s">
        <v>189</v>
      </c>
      <c r="E1933" s="49">
        <v>1.2455099999999999</v>
      </c>
      <c r="F1933" s="50">
        <v>10.220000000000001</v>
      </c>
      <c r="G1933" s="51">
        <f t="shared" si="119"/>
        <v>12.72</v>
      </c>
    </row>
    <row r="1934" spans="1:7" ht="20.399999999999999">
      <c r="A1934" s="52" t="s">
        <v>202</v>
      </c>
      <c r="B1934" s="53" t="s">
        <v>203</v>
      </c>
      <c r="C1934" s="54" t="s">
        <v>17</v>
      </c>
      <c r="D1934" s="54" t="s">
        <v>189</v>
      </c>
      <c r="E1934" s="49">
        <v>0.6</v>
      </c>
      <c r="F1934" s="50">
        <v>10.24</v>
      </c>
      <c r="G1934" s="51">
        <f t="shared" si="119"/>
        <v>6.14</v>
      </c>
    </row>
    <row r="1935" spans="1:7">
      <c r="A1935" s="123" t="s">
        <v>190</v>
      </c>
      <c r="B1935" s="124"/>
      <c r="C1935" s="124"/>
      <c r="D1935" s="124"/>
      <c r="E1935" s="124"/>
      <c r="F1935" s="124"/>
      <c r="G1935" s="55">
        <v>12.27</v>
      </c>
    </row>
    <row r="1936" spans="1:7">
      <c r="A1936" s="123" t="s">
        <v>191</v>
      </c>
      <c r="B1936" s="124"/>
      <c r="C1936" s="124"/>
      <c r="D1936" s="124"/>
      <c r="E1936" s="124"/>
      <c r="F1936" s="124"/>
      <c r="G1936" s="55">
        <v>21.49</v>
      </c>
    </row>
    <row r="1937" spans="1:7">
      <c r="A1937" s="123" t="s">
        <v>192</v>
      </c>
      <c r="B1937" s="124"/>
      <c r="C1937" s="124"/>
      <c r="D1937" s="124"/>
      <c r="E1937" s="124"/>
      <c r="F1937" s="124"/>
      <c r="G1937" s="56">
        <f>SUM(G1935:G1936)</f>
        <v>33.76</v>
      </c>
    </row>
    <row r="1938" spans="1:7">
      <c r="A1938" s="123" t="s">
        <v>193</v>
      </c>
      <c r="B1938" s="124"/>
      <c r="C1938" s="124"/>
      <c r="D1938" s="124"/>
      <c r="E1938" s="124"/>
      <c r="F1938" s="124"/>
      <c r="G1938" s="55">
        <f>G1935*116.78%</f>
        <v>14.328905999999998</v>
      </c>
    </row>
    <row r="1939" spans="1:7">
      <c r="A1939" s="123" t="s">
        <v>194</v>
      </c>
      <c r="B1939" s="124"/>
      <c r="C1939" s="124"/>
      <c r="D1939" s="124"/>
      <c r="E1939" s="124"/>
      <c r="F1939" s="124"/>
      <c r="G1939" s="55">
        <f>(G1938+G1937)*22.23%</f>
        <v>10.690163803799999</v>
      </c>
    </row>
    <row r="1940" spans="1:7">
      <c r="A1940" s="123" t="s">
        <v>195</v>
      </c>
      <c r="B1940" s="124"/>
      <c r="C1940" s="124"/>
      <c r="D1940" s="124"/>
      <c r="E1940" s="124"/>
      <c r="F1940" s="124"/>
      <c r="G1940" s="55">
        <v>0</v>
      </c>
    </row>
    <row r="1941" spans="1:7">
      <c r="A1941" s="123" t="s">
        <v>196</v>
      </c>
      <c r="B1941" s="124"/>
      <c r="C1941" s="124"/>
      <c r="D1941" s="124"/>
      <c r="E1941" s="124"/>
      <c r="F1941" s="124"/>
      <c r="G1941" s="55">
        <f>SUM(G1938:G1940)</f>
        <v>25.019069803799997</v>
      </c>
    </row>
    <row r="1942" spans="1:7">
      <c r="A1942" s="123" t="s">
        <v>197</v>
      </c>
      <c r="B1942" s="124"/>
      <c r="C1942" s="124"/>
      <c r="D1942" s="124"/>
      <c r="E1942" s="124"/>
      <c r="F1942" s="124"/>
      <c r="G1942" s="56">
        <f>TRUNC(G1937+G1941,2)</f>
        <v>58.77</v>
      </c>
    </row>
    <row r="1943" spans="1:7">
      <c r="A1943" s="123" t="s">
        <v>198</v>
      </c>
      <c r="B1943" s="124"/>
      <c r="C1943" s="124"/>
      <c r="D1943" s="124"/>
      <c r="E1943" s="124"/>
      <c r="F1943" s="124"/>
      <c r="G1943" s="55">
        <v>2.3199999999999998</v>
      </c>
    </row>
    <row r="1944" spans="1:7">
      <c r="A1944" s="123" t="s">
        <v>199</v>
      </c>
      <c r="B1944" s="124"/>
      <c r="C1944" s="124"/>
      <c r="D1944" s="124"/>
      <c r="E1944" s="124"/>
      <c r="F1944" s="124"/>
      <c r="G1944" s="56">
        <f>TRUNC(G1942*G1943,2)</f>
        <v>136.34</v>
      </c>
    </row>
    <row r="1945" spans="1:7">
      <c r="A1945" s="125"/>
      <c r="B1945" s="126"/>
      <c r="C1945" s="126"/>
      <c r="D1945" s="126"/>
      <c r="E1945" s="126"/>
      <c r="F1945" s="126"/>
      <c r="G1945" s="127"/>
    </row>
    <row r="1946" spans="1:7" ht="81.599999999999994">
      <c r="A1946" s="46" t="s">
        <v>53</v>
      </c>
      <c r="B1946" s="47" t="s">
        <v>54</v>
      </c>
      <c r="C1946" s="48" t="s">
        <v>17</v>
      </c>
      <c r="D1946" s="48" t="s">
        <v>18</v>
      </c>
      <c r="E1946" s="49"/>
      <c r="F1946" s="50"/>
      <c r="G1946" s="51"/>
    </row>
    <row r="1947" spans="1:7" ht="61.2">
      <c r="A1947" s="52" t="s">
        <v>254</v>
      </c>
      <c r="B1947" s="53" t="s">
        <v>255</v>
      </c>
      <c r="C1947" s="54" t="s">
        <v>17</v>
      </c>
      <c r="D1947" s="54" t="s">
        <v>21</v>
      </c>
      <c r="E1947" s="49">
        <v>2.1299999999999999E-2</v>
      </c>
      <c r="F1947" s="50">
        <v>414.08</v>
      </c>
      <c r="G1947" s="51">
        <f t="shared" ref="G1947:G1949" si="120">TRUNC(F1947*E1947,2)</f>
        <v>8.81</v>
      </c>
    </row>
    <row r="1948" spans="1:7" ht="20.399999999999999">
      <c r="A1948" s="52" t="s">
        <v>200</v>
      </c>
      <c r="B1948" s="53" t="s">
        <v>201</v>
      </c>
      <c r="C1948" s="54" t="s">
        <v>17</v>
      </c>
      <c r="D1948" s="54" t="s">
        <v>189</v>
      </c>
      <c r="E1948" s="49">
        <v>0.32634730000000001</v>
      </c>
      <c r="F1948" s="50">
        <v>10.220000000000001</v>
      </c>
      <c r="G1948" s="51">
        <f t="shared" si="120"/>
        <v>3.33</v>
      </c>
    </row>
    <row r="1949" spans="1:7" ht="20.399999999999999">
      <c r="A1949" s="52" t="s">
        <v>202</v>
      </c>
      <c r="B1949" s="53" t="s">
        <v>203</v>
      </c>
      <c r="C1949" s="54" t="s">
        <v>17</v>
      </c>
      <c r="D1949" s="54" t="s">
        <v>189</v>
      </c>
      <c r="E1949" s="49">
        <v>0.13</v>
      </c>
      <c r="F1949" s="50">
        <v>10.24</v>
      </c>
      <c r="G1949" s="51">
        <f t="shared" si="120"/>
        <v>1.33</v>
      </c>
    </row>
    <row r="1950" spans="1:7">
      <c r="A1950" s="123" t="s">
        <v>190</v>
      </c>
      <c r="B1950" s="124"/>
      <c r="C1950" s="124"/>
      <c r="D1950" s="124"/>
      <c r="E1950" s="124"/>
      <c r="F1950" s="124"/>
      <c r="G1950" s="55">
        <v>3.66</v>
      </c>
    </row>
    <row r="1951" spans="1:7">
      <c r="A1951" s="123" t="s">
        <v>191</v>
      </c>
      <c r="B1951" s="124"/>
      <c r="C1951" s="124"/>
      <c r="D1951" s="124"/>
      <c r="E1951" s="124"/>
      <c r="F1951" s="124"/>
      <c r="G1951" s="55">
        <v>9.81</v>
      </c>
    </row>
    <row r="1952" spans="1:7">
      <c r="A1952" s="123" t="s">
        <v>192</v>
      </c>
      <c r="B1952" s="124"/>
      <c r="C1952" s="124"/>
      <c r="D1952" s="124"/>
      <c r="E1952" s="124"/>
      <c r="F1952" s="124"/>
      <c r="G1952" s="56">
        <f>SUM(G1950:G1951)</f>
        <v>13.47</v>
      </c>
    </row>
    <row r="1953" spans="1:7">
      <c r="A1953" s="123" t="s">
        <v>193</v>
      </c>
      <c r="B1953" s="124"/>
      <c r="C1953" s="124"/>
      <c r="D1953" s="124"/>
      <c r="E1953" s="124"/>
      <c r="F1953" s="124"/>
      <c r="G1953" s="55">
        <f>G1950*116.78%</f>
        <v>4.2741480000000003</v>
      </c>
    </row>
    <row r="1954" spans="1:7">
      <c r="A1954" s="123" t="s">
        <v>194</v>
      </c>
      <c r="B1954" s="124"/>
      <c r="C1954" s="124"/>
      <c r="D1954" s="124"/>
      <c r="E1954" s="124"/>
      <c r="F1954" s="124"/>
      <c r="G1954" s="55">
        <f>(G1953+G1952)*22.23%</f>
        <v>3.9445241004000007</v>
      </c>
    </row>
    <row r="1955" spans="1:7">
      <c r="A1955" s="123" t="s">
        <v>195</v>
      </c>
      <c r="B1955" s="124"/>
      <c r="C1955" s="124"/>
      <c r="D1955" s="124"/>
      <c r="E1955" s="124"/>
      <c r="F1955" s="124"/>
      <c r="G1955" s="55">
        <v>0</v>
      </c>
    </row>
    <row r="1956" spans="1:7">
      <c r="A1956" s="123" t="s">
        <v>196</v>
      </c>
      <c r="B1956" s="124"/>
      <c r="C1956" s="124"/>
      <c r="D1956" s="124"/>
      <c r="E1956" s="124"/>
      <c r="F1956" s="124"/>
      <c r="G1956" s="55">
        <f>SUM(G1953:G1955)</f>
        <v>8.218672100400001</v>
      </c>
    </row>
    <row r="1957" spans="1:7">
      <c r="A1957" s="123" t="s">
        <v>197</v>
      </c>
      <c r="B1957" s="124"/>
      <c r="C1957" s="124"/>
      <c r="D1957" s="124"/>
      <c r="E1957" s="124"/>
      <c r="F1957" s="124"/>
      <c r="G1957" s="56">
        <f>TRUNC(G1952+G1956,2)</f>
        <v>21.68</v>
      </c>
    </row>
    <row r="1958" spans="1:7">
      <c r="A1958" s="123" t="s">
        <v>198</v>
      </c>
      <c r="B1958" s="124"/>
      <c r="C1958" s="124"/>
      <c r="D1958" s="124"/>
      <c r="E1958" s="124"/>
      <c r="F1958" s="124"/>
      <c r="G1958" s="55">
        <v>4.6500000000000004</v>
      </c>
    </row>
    <row r="1959" spans="1:7">
      <c r="A1959" s="123" t="s">
        <v>199</v>
      </c>
      <c r="B1959" s="124"/>
      <c r="C1959" s="124"/>
      <c r="D1959" s="124"/>
      <c r="E1959" s="124"/>
      <c r="F1959" s="124"/>
      <c r="G1959" s="56">
        <f>TRUNC(G1957*G1958,2)</f>
        <v>100.81</v>
      </c>
    </row>
    <row r="1960" spans="1:7">
      <c r="A1960" s="125"/>
      <c r="B1960" s="126"/>
      <c r="C1960" s="126"/>
      <c r="D1960" s="126"/>
      <c r="E1960" s="126"/>
      <c r="F1960" s="126"/>
      <c r="G1960" s="127"/>
    </row>
    <row r="1961" spans="1:7" ht="30.6">
      <c r="A1961" s="46" t="s">
        <v>62</v>
      </c>
      <c r="B1961" s="47" t="s">
        <v>63</v>
      </c>
      <c r="C1961" s="48" t="s">
        <v>17</v>
      </c>
      <c r="D1961" s="48" t="s">
        <v>18</v>
      </c>
      <c r="E1961" s="49"/>
      <c r="F1961" s="50"/>
      <c r="G1961" s="51"/>
    </row>
    <row r="1962" spans="1:7" ht="20.399999999999999">
      <c r="A1962" s="52">
        <v>6085</v>
      </c>
      <c r="B1962" s="53" t="s">
        <v>262</v>
      </c>
      <c r="C1962" s="54" t="s">
        <v>45</v>
      </c>
      <c r="D1962" s="54" t="s">
        <v>214</v>
      </c>
      <c r="E1962" s="49">
        <v>0.16</v>
      </c>
      <c r="F1962" s="50">
        <v>3.8</v>
      </c>
      <c r="G1962" s="51">
        <f t="shared" ref="G1962:G1964" si="121">TRUNC(F1962*E1962,2)</f>
        <v>0.6</v>
      </c>
    </row>
    <row r="1963" spans="1:7" ht="20.399999999999999">
      <c r="A1963" s="52" t="s">
        <v>260</v>
      </c>
      <c r="B1963" s="53" t="s">
        <v>261</v>
      </c>
      <c r="C1963" s="54" t="s">
        <v>17</v>
      </c>
      <c r="D1963" s="54" t="s">
        <v>189</v>
      </c>
      <c r="E1963" s="49">
        <v>3.2000000000000001E-2</v>
      </c>
      <c r="F1963" s="50">
        <v>11.53</v>
      </c>
      <c r="G1963" s="51">
        <f t="shared" si="121"/>
        <v>0.36</v>
      </c>
    </row>
    <row r="1964" spans="1:7" ht="20.399999999999999">
      <c r="A1964" s="52" t="s">
        <v>202</v>
      </c>
      <c r="B1964" s="53" t="s">
        <v>203</v>
      </c>
      <c r="C1964" s="54" t="s">
        <v>17</v>
      </c>
      <c r="D1964" s="54" t="s">
        <v>189</v>
      </c>
      <c r="E1964" s="49">
        <v>8.9999999999999993E-3</v>
      </c>
      <c r="F1964" s="50">
        <v>10.24</v>
      </c>
      <c r="G1964" s="51">
        <f t="shared" si="121"/>
        <v>0.09</v>
      </c>
    </row>
    <row r="1965" spans="1:7">
      <c r="A1965" s="123" t="s">
        <v>190</v>
      </c>
      <c r="B1965" s="124"/>
      <c r="C1965" s="124"/>
      <c r="D1965" s="124"/>
      <c r="E1965" s="124"/>
      <c r="F1965" s="124"/>
      <c r="G1965" s="55">
        <v>0.25</v>
      </c>
    </row>
    <row r="1966" spans="1:7">
      <c r="A1966" s="123" t="s">
        <v>191</v>
      </c>
      <c r="B1966" s="124"/>
      <c r="C1966" s="124"/>
      <c r="D1966" s="124"/>
      <c r="E1966" s="124"/>
      <c r="F1966" s="124"/>
      <c r="G1966" s="55">
        <v>0.8</v>
      </c>
    </row>
    <row r="1967" spans="1:7">
      <c r="A1967" s="123" t="s">
        <v>192</v>
      </c>
      <c r="B1967" s="124"/>
      <c r="C1967" s="124"/>
      <c r="D1967" s="124"/>
      <c r="E1967" s="124"/>
      <c r="F1967" s="124"/>
      <c r="G1967" s="56">
        <f>SUM(G1965:G1966)</f>
        <v>1.05</v>
      </c>
    </row>
    <row r="1968" spans="1:7">
      <c r="A1968" s="123" t="s">
        <v>193</v>
      </c>
      <c r="B1968" s="124"/>
      <c r="C1968" s="124"/>
      <c r="D1968" s="124"/>
      <c r="E1968" s="124"/>
      <c r="F1968" s="124"/>
      <c r="G1968" s="55">
        <f>G1965*116.78%</f>
        <v>0.29194999999999999</v>
      </c>
    </row>
    <row r="1969" spans="1:7">
      <c r="A1969" s="123" t="s">
        <v>194</v>
      </c>
      <c r="B1969" s="124"/>
      <c r="C1969" s="124"/>
      <c r="D1969" s="124"/>
      <c r="E1969" s="124"/>
      <c r="F1969" s="124"/>
      <c r="G1969" s="55">
        <f>(G1968+G1967)*22.23%</f>
        <v>0.29831548499999999</v>
      </c>
    </row>
    <row r="1970" spans="1:7">
      <c r="A1970" s="123" t="s">
        <v>195</v>
      </c>
      <c r="B1970" s="124"/>
      <c r="C1970" s="124"/>
      <c r="D1970" s="124"/>
      <c r="E1970" s="124"/>
      <c r="F1970" s="124"/>
      <c r="G1970" s="55">
        <v>0</v>
      </c>
    </row>
    <row r="1971" spans="1:7">
      <c r="A1971" s="123" t="s">
        <v>196</v>
      </c>
      <c r="B1971" s="124"/>
      <c r="C1971" s="124"/>
      <c r="D1971" s="124"/>
      <c r="E1971" s="124"/>
      <c r="F1971" s="124"/>
      <c r="G1971" s="55">
        <f>SUM(G1968:G1970)</f>
        <v>0.59026548499999998</v>
      </c>
    </row>
    <row r="1972" spans="1:7">
      <c r="A1972" s="123" t="s">
        <v>197</v>
      </c>
      <c r="B1972" s="124"/>
      <c r="C1972" s="124"/>
      <c r="D1972" s="124"/>
      <c r="E1972" s="124"/>
      <c r="F1972" s="124"/>
      <c r="G1972" s="56">
        <f>TRUNC(G1967+G1971,2)</f>
        <v>1.64</v>
      </c>
    </row>
    <row r="1973" spans="1:7">
      <c r="A1973" s="123" t="s">
        <v>198</v>
      </c>
      <c r="B1973" s="124"/>
      <c r="C1973" s="124"/>
      <c r="D1973" s="124"/>
      <c r="E1973" s="124"/>
      <c r="F1973" s="124"/>
      <c r="G1973" s="55">
        <v>4.6500000000000004</v>
      </c>
    </row>
    <row r="1974" spans="1:7">
      <c r="A1974" s="123" t="s">
        <v>199</v>
      </c>
      <c r="B1974" s="124"/>
      <c r="C1974" s="124"/>
      <c r="D1974" s="124"/>
      <c r="E1974" s="124"/>
      <c r="F1974" s="124"/>
      <c r="G1974" s="56">
        <f>TRUNC(G1972*G1973,2)</f>
        <v>7.62</v>
      </c>
    </row>
    <row r="1975" spans="1:7">
      <c r="A1975" s="125"/>
      <c r="B1975" s="126"/>
      <c r="C1975" s="126"/>
      <c r="D1975" s="126"/>
      <c r="E1975" s="126"/>
      <c r="F1975" s="126"/>
      <c r="G1975" s="127"/>
    </row>
    <row r="1976" spans="1:7" ht="40.799999999999997">
      <c r="A1976" s="46" t="s">
        <v>66</v>
      </c>
      <c r="B1976" s="47" t="s">
        <v>67</v>
      </c>
      <c r="C1976" s="48" t="s">
        <v>17</v>
      </c>
      <c r="D1976" s="48" t="s">
        <v>18</v>
      </c>
      <c r="E1976" s="49"/>
      <c r="F1976" s="50"/>
      <c r="G1976" s="51"/>
    </row>
    <row r="1977" spans="1:7" ht="20.399999999999999">
      <c r="A1977" s="52">
        <v>7356</v>
      </c>
      <c r="B1977" s="53" t="s">
        <v>263</v>
      </c>
      <c r="C1977" s="54" t="s">
        <v>45</v>
      </c>
      <c r="D1977" s="54" t="s">
        <v>214</v>
      </c>
      <c r="E1977" s="49">
        <v>0.33</v>
      </c>
      <c r="F1977" s="50">
        <v>12.61</v>
      </c>
      <c r="G1977" s="51">
        <f t="shared" ref="G1977:G1979" si="122">TRUNC(F1977*E1977,2)</f>
        <v>4.16</v>
      </c>
    </row>
    <row r="1978" spans="1:7" ht="20.399999999999999">
      <c r="A1978" s="52" t="s">
        <v>260</v>
      </c>
      <c r="B1978" s="53" t="s">
        <v>261</v>
      </c>
      <c r="C1978" s="54" t="s">
        <v>17</v>
      </c>
      <c r="D1978" s="54" t="s">
        <v>189</v>
      </c>
      <c r="E1978" s="49">
        <v>0.16087560000000001</v>
      </c>
      <c r="F1978" s="50">
        <v>11.53</v>
      </c>
      <c r="G1978" s="51">
        <f t="shared" si="122"/>
        <v>1.85</v>
      </c>
    </row>
    <row r="1979" spans="1:7" ht="20.399999999999999">
      <c r="A1979" s="52" t="s">
        <v>202</v>
      </c>
      <c r="B1979" s="53" t="s">
        <v>203</v>
      </c>
      <c r="C1979" s="54" t="s">
        <v>17</v>
      </c>
      <c r="D1979" s="54" t="s">
        <v>189</v>
      </c>
      <c r="E1979" s="49">
        <v>6.4000000000000001E-2</v>
      </c>
      <c r="F1979" s="50">
        <v>10.24</v>
      </c>
      <c r="G1979" s="51">
        <f t="shared" si="122"/>
        <v>0.65</v>
      </c>
    </row>
    <row r="1980" spans="1:7">
      <c r="A1980" s="123" t="s">
        <v>190</v>
      </c>
      <c r="B1980" s="124"/>
      <c r="C1980" s="124"/>
      <c r="D1980" s="124"/>
      <c r="E1980" s="124"/>
      <c r="F1980" s="124"/>
      <c r="G1980" s="55">
        <v>1.47</v>
      </c>
    </row>
    <row r="1981" spans="1:7">
      <c r="A1981" s="123" t="s">
        <v>191</v>
      </c>
      <c r="B1981" s="124"/>
      <c r="C1981" s="124"/>
      <c r="D1981" s="124"/>
      <c r="E1981" s="124"/>
      <c r="F1981" s="124"/>
      <c r="G1981" s="55">
        <v>5.1899999999999995</v>
      </c>
    </row>
    <row r="1982" spans="1:7">
      <c r="A1982" s="123" t="s">
        <v>192</v>
      </c>
      <c r="B1982" s="124"/>
      <c r="C1982" s="124"/>
      <c r="D1982" s="124"/>
      <c r="E1982" s="124"/>
      <c r="F1982" s="124"/>
      <c r="G1982" s="56">
        <f>SUM(G1980:G1981)</f>
        <v>6.6599999999999993</v>
      </c>
    </row>
    <row r="1983" spans="1:7">
      <c r="A1983" s="123" t="s">
        <v>193</v>
      </c>
      <c r="B1983" s="124"/>
      <c r="C1983" s="124"/>
      <c r="D1983" s="124"/>
      <c r="E1983" s="124"/>
      <c r="F1983" s="124"/>
      <c r="G1983" s="55">
        <f>G1980*116.78%</f>
        <v>1.7166659999999998</v>
      </c>
    </row>
    <row r="1984" spans="1:7">
      <c r="A1984" s="123" t="s">
        <v>194</v>
      </c>
      <c r="B1984" s="124"/>
      <c r="C1984" s="124"/>
      <c r="D1984" s="124"/>
      <c r="E1984" s="124"/>
      <c r="F1984" s="124"/>
      <c r="G1984" s="55">
        <f>(G1983+G1982)*22.23%</f>
        <v>1.8621328517999995</v>
      </c>
    </row>
    <row r="1985" spans="1:7">
      <c r="A1985" s="123" t="s">
        <v>195</v>
      </c>
      <c r="B1985" s="124"/>
      <c r="C1985" s="124"/>
      <c r="D1985" s="124"/>
      <c r="E1985" s="124"/>
      <c r="F1985" s="124"/>
      <c r="G1985" s="55">
        <v>0</v>
      </c>
    </row>
    <row r="1986" spans="1:7">
      <c r="A1986" s="123" t="s">
        <v>196</v>
      </c>
      <c r="B1986" s="124"/>
      <c r="C1986" s="124"/>
      <c r="D1986" s="124"/>
      <c r="E1986" s="124"/>
      <c r="F1986" s="124"/>
      <c r="G1986" s="55">
        <f>SUM(G1983:G1985)</f>
        <v>3.5787988517999993</v>
      </c>
    </row>
    <row r="1987" spans="1:7">
      <c r="A1987" s="123" t="s">
        <v>197</v>
      </c>
      <c r="B1987" s="124"/>
      <c r="C1987" s="124"/>
      <c r="D1987" s="124"/>
      <c r="E1987" s="124"/>
      <c r="F1987" s="124"/>
      <c r="G1987" s="56">
        <f>TRUNC(G1982+G1986,2)</f>
        <v>10.23</v>
      </c>
    </row>
    <row r="1988" spans="1:7">
      <c r="A1988" s="123" t="s">
        <v>198</v>
      </c>
      <c r="B1988" s="124"/>
      <c r="C1988" s="124"/>
      <c r="D1988" s="124"/>
      <c r="E1988" s="124"/>
      <c r="F1988" s="124"/>
      <c r="G1988" s="55">
        <v>4.6500000000000004</v>
      </c>
    </row>
    <row r="1989" spans="1:7">
      <c r="A1989" s="123" t="s">
        <v>199</v>
      </c>
      <c r="B1989" s="124"/>
      <c r="C1989" s="124"/>
      <c r="D1989" s="124"/>
      <c r="E1989" s="124"/>
      <c r="F1989" s="124"/>
      <c r="G1989" s="56">
        <f>TRUNC(G1987*G1988,2)</f>
        <v>47.56</v>
      </c>
    </row>
    <row r="1990" spans="1:7">
      <c r="A1990" s="125"/>
      <c r="B1990" s="126"/>
      <c r="C1990" s="126"/>
      <c r="D1990" s="126"/>
      <c r="E1990" s="126"/>
      <c r="F1990" s="126"/>
      <c r="G1990" s="127"/>
    </row>
    <row r="1991" spans="1:7" ht="30.6">
      <c r="A1991" s="46" t="s">
        <v>70</v>
      </c>
      <c r="B1991" s="47" t="s">
        <v>71</v>
      </c>
      <c r="C1991" s="48" t="s">
        <v>17</v>
      </c>
      <c r="D1991" s="48" t="s">
        <v>18</v>
      </c>
      <c r="E1991" s="49"/>
      <c r="F1991" s="50"/>
      <c r="G1991" s="51"/>
    </row>
    <row r="1992" spans="1:7" ht="30.6">
      <c r="A1992" s="52">
        <v>3767</v>
      </c>
      <c r="B1992" s="53" t="s">
        <v>264</v>
      </c>
      <c r="C1992" s="54" t="s">
        <v>45</v>
      </c>
      <c r="D1992" s="54" t="s">
        <v>32</v>
      </c>
      <c r="E1992" s="49">
        <v>0.1</v>
      </c>
      <c r="F1992" s="50">
        <v>0.48</v>
      </c>
      <c r="G1992" s="51">
        <f t="shared" ref="G1992:G1995" si="123">TRUNC(F1992*E1992,2)</f>
        <v>0.04</v>
      </c>
    </row>
    <row r="1993" spans="1:7" ht="20.399999999999999">
      <c r="A1993" s="52">
        <v>4051</v>
      </c>
      <c r="B1993" s="53" t="s">
        <v>265</v>
      </c>
      <c r="C1993" s="54" t="s">
        <v>45</v>
      </c>
      <c r="D1993" s="54" t="s">
        <v>266</v>
      </c>
      <c r="E1993" s="49">
        <v>4.8899999999999999E-2</v>
      </c>
      <c r="F1993" s="50">
        <v>37.840000000000003</v>
      </c>
      <c r="G1993" s="51">
        <f t="shared" si="123"/>
        <v>1.85</v>
      </c>
    </row>
    <row r="1994" spans="1:7" ht="20.399999999999999">
      <c r="A1994" s="52" t="s">
        <v>260</v>
      </c>
      <c r="B1994" s="53" t="s">
        <v>261</v>
      </c>
      <c r="C1994" s="54" t="s">
        <v>17</v>
      </c>
      <c r="D1994" s="54" t="s">
        <v>189</v>
      </c>
      <c r="E1994" s="49">
        <v>0.23</v>
      </c>
      <c r="F1994" s="50">
        <v>11.53</v>
      </c>
      <c r="G1994" s="51">
        <f t="shared" si="123"/>
        <v>2.65</v>
      </c>
    </row>
    <row r="1995" spans="1:7" ht="20.399999999999999">
      <c r="A1995" s="52" t="s">
        <v>202</v>
      </c>
      <c r="B1995" s="53" t="s">
        <v>203</v>
      </c>
      <c r="C1995" s="54" t="s">
        <v>17</v>
      </c>
      <c r="D1995" s="54" t="s">
        <v>189</v>
      </c>
      <c r="E1995" s="49">
        <v>0.10814</v>
      </c>
      <c r="F1995" s="50">
        <v>10.24</v>
      </c>
      <c r="G1995" s="51">
        <f t="shared" si="123"/>
        <v>1.1000000000000001</v>
      </c>
    </row>
    <row r="1996" spans="1:7">
      <c r="A1996" s="123" t="s">
        <v>190</v>
      </c>
      <c r="B1996" s="124"/>
      <c r="C1996" s="124"/>
      <c r="D1996" s="124"/>
      <c r="E1996" s="124"/>
      <c r="F1996" s="124"/>
      <c r="G1996" s="55">
        <v>2.2000000000000002</v>
      </c>
    </row>
    <row r="1997" spans="1:7">
      <c r="A1997" s="123" t="s">
        <v>191</v>
      </c>
      <c r="B1997" s="124"/>
      <c r="C1997" s="124"/>
      <c r="D1997" s="124"/>
      <c r="E1997" s="124"/>
      <c r="F1997" s="124"/>
      <c r="G1997" s="55">
        <v>3.44</v>
      </c>
    </row>
    <row r="1998" spans="1:7">
      <c r="A1998" s="123" t="s">
        <v>192</v>
      </c>
      <c r="B1998" s="124"/>
      <c r="C1998" s="124"/>
      <c r="D1998" s="124"/>
      <c r="E1998" s="124"/>
      <c r="F1998" s="124"/>
      <c r="G1998" s="56">
        <f>SUM(G1996:G1997)</f>
        <v>5.6400000000000006</v>
      </c>
    </row>
    <row r="1999" spans="1:7">
      <c r="A1999" s="123" t="s">
        <v>193</v>
      </c>
      <c r="B1999" s="124"/>
      <c r="C1999" s="124"/>
      <c r="D1999" s="124"/>
      <c r="E1999" s="124"/>
      <c r="F1999" s="124"/>
      <c r="G1999" s="55">
        <f>G1996*116.78%</f>
        <v>2.5691600000000001</v>
      </c>
    </row>
    <row r="2000" spans="1:7">
      <c r="A2000" s="123" t="s">
        <v>194</v>
      </c>
      <c r="B2000" s="124"/>
      <c r="C2000" s="124"/>
      <c r="D2000" s="124"/>
      <c r="E2000" s="124"/>
      <c r="F2000" s="124"/>
      <c r="G2000" s="55">
        <f>(G1999+G1998)*22.23%</f>
        <v>1.824896268</v>
      </c>
    </row>
    <row r="2001" spans="1:7">
      <c r="A2001" s="123" t="s">
        <v>195</v>
      </c>
      <c r="B2001" s="124"/>
      <c r="C2001" s="124"/>
      <c r="D2001" s="124"/>
      <c r="E2001" s="124"/>
      <c r="F2001" s="124"/>
      <c r="G2001" s="55">
        <v>0</v>
      </c>
    </row>
    <row r="2002" spans="1:7">
      <c r="A2002" s="123" t="s">
        <v>196</v>
      </c>
      <c r="B2002" s="124"/>
      <c r="C2002" s="124"/>
      <c r="D2002" s="124"/>
      <c r="E2002" s="124"/>
      <c r="F2002" s="124"/>
      <c r="G2002" s="55">
        <f>SUM(G1999:G2001)</f>
        <v>4.3940562679999999</v>
      </c>
    </row>
    <row r="2003" spans="1:7">
      <c r="A2003" s="123" t="s">
        <v>197</v>
      </c>
      <c r="B2003" s="124"/>
      <c r="C2003" s="124"/>
      <c r="D2003" s="124"/>
      <c r="E2003" s="124"/>
      <c r="F2003" s="124"/>
      <c r="G2003" s="56">
        <f>TRUNC(G1998+G2002,2)</f>
        <v>10.029999999999999</v>
      </c>
    </row>
    <row r="2004" spans="1:7">
      <c r="A2004" s="123" t="s">
        <v>198</v>
      </c>
      <c r="B2004" s="124"/>
      <c r="C2004" s="124"/>
      <c r="D2004" s="124"/>
      <c r="E2004" s="124"/>
      <c r="F2004" s="124"/>
      <c r="G2004" s="55">
        <v>4.6500000000000004</v>
      </c>
    </row>
    <row r="2005" spans="1:7">
      <c r="A2005" s="123" t="s">
        <v>199</v>
      </c>
      <c r="B2005" s="124"/>
      <c r="C2005" s="124"/>
      <c r="D2005" s="124"/>
      <c r="E2005" s="124"/>
      <c r="F2005" s="124"/>
      <c r="G2005" s="56">
        <f>TRUNC(G2003*G2004,2)</f>
        <v>46.63</v>
      </c>
    </row>
    <row r="2006" spans="1:7">
      <c r="A2006" s="125"/>
      <c r="B2006" s="126"/>
      <c r="C2006" s="126"/>
      <c r="D2006" s="126"/>
      <c r="E2006" s="126"/>
      <c r="F2006" s="126"/>
      <c r="G2006" s="127"/>
    </row>
    <row r="2007" spans="1:7" ht="30.6">
      <c r="A2007" s="46" t="s">
        <v>77</v>
      </c>
      <c r="B2007" s="47" t="s">
        <v>78</v>
      </c>
      <c r="C2007" s="48" t="s">
        <v>17</v>
      </c>
      <c r="D2007" s="48" t="s">
        <v>18</v>
      </c>
      <c r="E2007" s="49"/>
      <c r="F2007" s="50"/>
      <c r="G2007" s="51"/>
    </row>
    <row r="2008" spans="1:7" ht="40.799999999999997">
      <c r="A2008" s="52">
        <v>11795</v>
      </c>
      <c r="B2008" s="53" t="s">
        <v>267</v>
      </c>
      <c r="C2008" s="54" t="s">
        <v>45</v>
      </c>
      <c r="D2008" s="54" t="s">
        <v>18</v>
      </c>
      <c r="E2008" s="49">
        <v>1</v>
      </c>
      <c r="F2008" s="50">
        <v>378.23</v>
      </c>
      <c r="G2008" s="51">
        <f t="shared" ref="G2008:G2012" si="124">TRUNC(F2008*E2008,2)</f>
        <v>378.23</v>
      </c>
    </row>
    <row r="2009" spans="1:7">
      <c r="A2009" s="52">
        <v>1380</v>
      </c>
      <c r="B2009" s="53" t="s">
        <v>279</v>
      </c>
      <c r="C2009" s="54" t="s">
        <v>45</v>
      </c>
      <c r="D2009" s="54" t="s">
        <v>207</v>
      </c>
      <c r="E2009" s="49">
        <v>0.7</v>
      </c>
      <c r="F2009" s="50">
        <v>3</v>
      </c>
      <c r="G2009" s="51">
        <f t="shared" si="124"/>
        <v>2.1</v>
      </c>
    </row>
    <row r="2010" spans="1:7" ht="20.399999999999999">
      <c r="A2010" s="52" t="s">
        <v>271</v>
      </c>
      <c r="B2010" s="53" t="s">
        <v>272</v>
      </c>
      <c r="C2010" s="54" t="s">
        <v>17</v>
      </c>
      <c r="D2010" s="54" t="s">
        <v>189</v>
      </c>
      <c r="E2010" s="49">
        <v>4.6133139319999996</v>
      </c>
      <c r="F2010" s="50">
        <v>11.13</v>
      </c>
      <c r="G2010" s="51">
        <f t="shared" si="124"/>
        <v>51.34</v>
      </c>
    </row>
    <row r="2011" spans="1:7" ht="20.399999999999999">
      <c r="A2011" s="52" t="s">
        <v>202</v>
      </c>
      <c r="B2011" s="53" t="s">
        <v>203</v>
      </c>
      <c r="C2011" s="54" t="s">
        <v>17</v>
      </c>
      <c r="D2011" s="54" t="s">
        <v>189</v>
      </c>
      <c r="E2011" s="49">
        <v>1.8</v>
      </c>
      <c r="F2011" s="50">
        <v>10.24</v>
      </c>
      <c r="G2011" s="51">
        <f t="shared" si="124"/>
        <v>18.43</v>
      </c>
    </row>
    <row r="2012" spans="1:7" ht="30.6">
      <c r="A2012" s="52" t="s">
        <v>280</v>
      </c>
      <c r="B2012" s="53" t="s">
        <v>281</v>
      </c>
      <c r="C2012" s="54" t="s">
        <v>17</v>
      </c>
      <c r="D2012" s="54" t="s">
        <v>21</v>
      </c>
      <c r="E2012" s="49">
        <v>3.3E-3</v>
      </c>
      <c r="F2012" s="50">
        <v>238.52</v>
      </c>
      <c r="G2012" s="51">
        <f t="shared" si="124"/>
        <v>0.78</v>
      </c>
    </row>
    <row r="2013" spans="1:7">
      <c r="A2013" s="123" t="s">
        <v>190</v>
      </c>
      <c r="B2013" s="124"/>
      <c r="C2013" s="124"/>
      <c r="D2013" s="124"/>
      <c r="E2013" s="124"/>
      <c r="F2013" s="124"/>
      <c r="G2013" s="55">
        <v>40.619999999999997</v>
      </c>
    </row>
    <row r="2014" spans="1:7">
      <c r="A2014" s="123" t="s">
        <v>191</v>
      </c>
      <c r="B2014" s="124"/>
      <c r="C2014" s="124"/>
      <c r="D2014" s="124"/>
      <c r="E2014" s="124"/>
      <c r="F2014" s="124"/>
      <c r="G2014" s="55">
        <v>410.26</v>
      </c>
    </row>
    <row r="2015" spans="1:7">
      <c r="A2015" s="123" t="s">
        <v>192</v>
      </c>
      <c r="B2015" s="124"/>
      <c r="C2015" s="124"/>
      <c r="D2015" s="124"/>
      <c r="E2015" s="124"/>
      <c r="F2015" s="124"/>
      <c r="G2015" s="56">
        <f>SUM(G2013:G2014)</f>
        <v>450.88</v>
      </c>
    </row>
    <row r="2016" spans="1:7">
      <c r="A2016" s="123" t="s">
        <v>193</v>
      </c>
      <c r="B2016" s="124"/>
      <c r="C2016" s="124"/>
      <c r="D2016" s="124"/>
      <c r="E2016" s="124"/>
      <c r="F2016" s="124"/>
      <c r="G2016" s="55">
        <f>G2013*116.78%</f>
        <v>47.436035999999994</v>
      </c>
    </row>
    <row r="2017" spans="1:7">
      <c r="A2017" s="123" t="s">
        <v>194</v>
      </c>
      <c r="B2017" s="124"/>
      <c r="C2017" s="124"/>
      <c r="D2017" s="124"/>
      <c r="E2017" s="124"/>
      <c r="F2017" s="124"/>
      <c r="G2017" s="55">
        <f>(G2016+G2015)*22.23%</f>
        <v>110.77565480279999</v>
      </c>
    </row>
    <row r="2018" spans="1:7">
      <c r="A2018" s="123" t="s">
        <v>195</v>
      </c>
      <c r="B2018" s="124"/>
      <c r="C2018" s="124"/>
      <c r="D2018" s="124"/>
      <c r="E2018" s="124"/>
      <c r="F2018" s="124"/>
      <c r="G2018" s="55">
        <v>0</v>
      </c>
    </row>
    <row r="2019" spans="1:7">
      <c r="A2019" s="123" t="s">
        <v>196</v>
      </c>
      <c r="B2019" s="124"/>
      <c r="C2019" s="124"/>
      <c r="D2019" s="124"/>
      <c r="E2019" s="124"/>
      <c r="F2019" s="124"/>
      <c r="G2019" s="55">
        <f>SUM(G2016:G2018)</f>
        <v>158.21169080279998</v>
      </c>
    </row>
    <row r="2020" spans="1:7">
      <c r="A2020" s="123" t="s">
        <v>197</v>
      </c>
      <c r="B2020" s="124"/>
      <c r="C2020" s="124"/>
      <c r="D2020" s="124"/>
      <c r="E2020" s="124"/>
      <c r="F2020" s="124"/>
      <c r="G2020" s="56">
        <f>TRUNC(G2015+G2019,2)</f>
        <v>609.09</v>
      </c>
    </row>
    <row r="2021" spans="1:7">
      <c r="A2021" s="123" t="s">
        <v>198</v>
      </c>
      <c r="B2021" s="124"/>
      <c r="C2021" s="124"/>
      <c r="D2021" s="124"/>
      <c r="E2021" s="124"/>
      <c r="F2021" s="124"/>
      <c r="G2021" s="55">
        <v>11.34</v>
      </c>
    </row>
    <row r="2022" spans="1:7">
      <c r="A2022" s="123" t="s">
        <v>199</v>
      </c>
      <c r="B2022" s="124"/>
      <c r="C2022" s="124"/>
      <c r="D2022" s="124"/>
      <c r="E2022" s="124"/>
      <c r="F2022" s="124"/>
      <c r="G2022" s="56">
        <f>TRUNC(G2020*G2021,2)</f>
        <v>6907.08</v>
      </c>
    </row>
    <row r="2023" spans="1:7">
      <c r="A2023" s="125"/>
      <c r="B2023" s="126"/>
      <c r="C2023" s="126"/>
      <c r="D2023" s="126"/>
      <c r="E2023" s="126"/>
      <c r="F2023" s="126"/>
      <c r="G2023" s="127"/>
    </row>
    <row r="2024" spans="1:7">
      <c r="A2024" s="46">
        <v>7</v>
      </c>
      <c r="B2024" s="117" t="s">
        <v>79</v>
      </c>
      <c r="C2024" s="117"/>
      <c r="D2024" s="117"/>
      <c r="E2024" s="117"/>
      <c r="F2024" s="117"/>
      <c r="G2024" s="118"/>
    </row>
    <row r="2025" spans="1:7" ht="61.2">
      <c r="A2025" s="46" t="s">
        <v>80</v>
      </c>
      <c r="B2025" s="47" t="s">
        <v>81</v>
      </c>
      <c r="C2025" s="48" t="s">
        <v>17</v>
      </c>
      <c r="D2025" s="48" t="s">
        <v>82</v>
      </c>
      <c r="E2025" s="49"/>
      <c r="F2025" s="50"/>
      <c r="G2025" s="51"/>
    </row>
    <row r="2026" spans="1:7" ht="30.6">
      <c r="A2026" s="52">
        <v>40626</v>
      </c>
      <c r="B2026" s="53" t="s">
        <v>282</v>
      </c>
      <c r="C2026" s="54" t="s">
        <v>45</v>
      </c>
      <c r="D2026" s="54" t="s">
        <v>82</v>
      </c>
      <c r="E2026" s="49">
        <v>1.0389999999999999</v>
      </c>
      <c r="F2026" s="50">
        <v>15.44</v>
      </c>
      <c r="G2026" s="51">
        <f t="shared" ref="G2026:G2028" si="125">TRUNC(F2026*E2026,2)</f>
        <v>16.04</v>
      </c>
    </row>
    <row r="2027" spans="1:7" ht="30.6">
      <c r="A2027" s="52" t="s">
        <v>283</v>
      </c>
      <c r="B2027" s="53" t="s">
        <v>284</v>
      </c>
      <c r="C2027" s="54" t="s">
        <v>17</v>
      </c>
      <c r="D2027" s="54" t="s">
        <v>189</v>
      </c>
      <c r="E2027" s="49">
        <v>0.48299999999999998</v>
      </c>
      <c r="F2027" s="50">
        <v>10.32</v>
      </c>
      <c r="G2027" s="51">
        <f t="shared" si="125"/>
        <v>4.9800000000000004</v>
      </c>
    </row>
    <row r="2028" spans="1:7" ht="20.399999999999999">
      <c r="A2028" s="52" t="s">
        <v>208</v>
      </c>
      <c r="B2028" s="53" t="s">
        <v>209</v>
      </c>
      <c r="C2028" s="54" t="s">
        <v>17</v>
      </c>
      <c r="D2028" s="54" t="s">
        <v>189</v>
      </c>
      <c r="E2028" s="49">
        <v>0.32397547599999998</v>
      </c>
      <c r="F2028" s="50">
        <v>12.23</v>
      </c>
      <c r="G2028" s="51">
        <f t="shared" si="125"/>
        <v>3.96</v>
      </c>
    </row>
    <row r="2029" spans="1:7">
      <c r="A2029" s="123" t="s">
        <v>190</v>
      </c>
      <c r="B2029" s="124"/>
      <c r="C2029" s="124"/>
      <c r="D2029" s="124"/>
      <c r="E2029" s="124"/>
      <c r="F2029" s="124"/>
      <c r="G2029" s="55">
        <v>5.25</v>
      </c>
    </row>
    <row r="2030" spans="1:7">
      <c r="A2030" s="123" t="s">
        <v>191</v>
      </c>
      <c r="B2030" s="124"/>
      <c r="C2030" s="124"/>
      <c r="D2030" s="124"/>
      <c r="E2030" s="124"/>
      <c r="F2030" s="124"/>
      <c r="G2030" s="55">
        <v>19.729999999999997</v>
      </c>
    </row>
    <row r="2031" spans="1:7">
      <c r="A2031" s="123" t="s">
        <v>192</v>
      </c>
      <c r="B2031" s="124"/>
      <c r="C2031" s="124"/>
      <c r="D2031" s="124"/>
      <c r="E2031" s="124"/>
      <c r="F2031" s="124"/>
      <c r="G2031" s="56">
        <f>SUM(G2029:G2030)</f>
        <v>24.979999999999997</v>
      </c>
    </row>
    <row r="2032" spans="1:7">
      <c r="A2032" s="123" t="s">
        <v>193</v>
      </c>
      <c r="B2032" s="124"/>
      <c r="C2032" s="124"/>
      <c r="D2032" s="124"/>
      <c r="E2032" s="124"/>
      <c r="F2032" s="124"/>
      <c r="G2032" s="55">
        <f>G2029*116.78%</f>
        <v>6.1309499999999995</v>
      </c>
    </row>
    <row r="2033" spans="1:7">
      <c r="A2033" s="123" t="s">
        <v>194</v>
      </c>
      <c r="B2033" s="124"/>
      <c r="C2033" s="124"/>
      <c r="D2033" s="124"/>
      <c r="E2033" s="124"/>
      <c r="F2033" s="124"/>
      <c r="G2033" s="55">
        <f>(G2032+G2031)*22.23%</f>
        <v>6.9159641849999991</v>
      </c>
    </row>
    <row r="2034" spans="1:7">
      <c r="A2034" s="123" t="s">
        <v>195</v>
      </c>
      <c r="B2034" s="124"/>
      <c r="C2034" s="124"/>
      <c r="D2034" s="124"/>
      <c r="E2034" s="124"/>
      <c r="F2034" s="124"/>
      <c r="G2034" s="55">
        <v>0</v>
      </c>
    </row>
    <row r="2035" spans="1:7">
      <c r="A2035" s="123" t="s">
        <v>196</v>
      </c>
      <c r="B2035" s="124"/>
      <c r="C2035" s="124"/>
      <c r="D2035" s="124"/>
      <c r="E2035" s="124"/>
      <c r="F2035" s="124"/>
      <c r="G2035" s="55">
        <f>SUM(G2032:G2034)</f>
        <v>13.046914184999999</v>
      </c>
    </row>
    <row r="2036" spans="1:7">
      <c r="A2036" s="123" t="s">
        <v>197</v>
      </c>
      <c r="B2036" s="124"/>
      <c r="C2036" s="124"/>
      <c r="D2036" s="124"/>
      <c r="E2036" s="124"/>
      <c r="F2036" s="124"/>
      <c r="G2036" s="56">
        <f>TRUNC(G2031+G2035,2)</f>
        <v>38.020000000000003</v>
      </c>
    </row>
    <row r="2037" spans="1:7">
      <c r="A2037" s="123" t="s">
        <v>198</v>
      </c>
      <c r="B2037" s="124"/>
      <c r="C2037" s="124"/>
      <c r="D2037" s="124"/>
      <c r="E2037" s="124"/>
      <c r="F2037" s="124"/>
      <c r="G2037" s="55">
        <v>16.8</v>
      </c>
    </row>
    <row r="2038" spans="1:7">
      <c r="A2038" s="123" t="s">
        <v>199</v>
      </c>
      <c r="B2038" s="124"/>
      <c r="C2038" s="124"/>
      <c r="D2038" s="124"/>
      <c r="E2038" s="124"/>
      <c r="F2038" s="124"/>
      <c r="G2038" s="56">
        <f>TRUNC(G2036*G2037,2)</f>
        <v>638.73</v>
      </c>
    </row>
    <row r="2039" spans="1:7">
      <c r="A2039" s="125"/>
      <c r="B2039" s="126"/>
      <c r="C2039" s="126"/>
      <c r="D2039" s="126"/>
      <c r="E2039" s="126"/>
      <c r="F2039" s="126"/>
      <c r="G2039" s="127"/>
    </row>
    <row r="2040" spans="1:7" ht="51">
      <c r="A2040" s="46" t="s">
        <v>83</v>
      </c>
      <c r="B2040" s="47" t="s">
        <v>84</v>
      </c>
      <c r="C2040" s="48" t="s">
        <v>17</v>
      </c>
      <c r="D2040" s="48" t="s">
        <v>32</v>
      </c>
      <c r="E2040" s="49"/>
      <c r="F2040" s="50"/>
      <c r="G2040" s="51"/>
    </row>
    <row r="2041" spans="1:7" ht="20.399999999999999">
      <c r="A2041" s="52">
        <v>11002</v>
      </c>
      <c r="B2041" s="53" t="s">
        <v>285</v>
      </c>
      <c r="C2041" s="54" t="s">
        <v>45</v>
      </c>
      <c r="D2041" s="54" t="s">
        <v>207</v>
      </c>
      <c r="E2041" s="49">
        <v>1.7999999999999999E-2</v>
      </c>
      <c r="F2041" s="50">
        <v>18.13</v>
      </c>
      <c r="G2041" s="51">
        <f t="shared" ref="G2041:G2045" si="126">TRUNC(F2041*E2041,2)</f>
        <v>0.32</v>
      </c>
    </row>
    <row r="2042" spans="1:7" ht="30.6">
      <c r="A2042" s="52">
        <v>40382</v>
      </c>
      <c r="B2042" s="53" t="s">
        <v>286</v>
      </c>
      <c r="C2042" s="54" t="s">
        <v>45</v>
      </c>
      <c r="D2042" s="54" t="s">
        <v>32</v>
      </c>
      <c r="E2042" s="49">
        <v>1</v>
      </c>
      <c r="F2042" s="50">
        <v>14.95</v>
      </c>
      <c r="G2042" s="51">
        <f t="shared" si="126"/>
        <v>14.95</v>
      </c>
    </row>
    <row r="2043" spans="1:7" ht="30.6">
      <c r="A2043" s="52" t="s">
        <v>283</v>
      </c>
      <c r="B2043" s="53" t="s">
        <v>284</v>
      </c>
      <c r="C2043" s="54" t="s">
        <v>17</v>
      </c>
      <c r="D2043" s="54" t="s">
        <v>189</v>
      </c>
      <c r="E2043" s="49">
        <v>0.43</v>
      </c>
      <c r="F2043" s="50">
        <v>10.32</v>
      </c>
      <c r="G2043" s="51">
        <f t="shared" si="126"/>
        <v>4.43</v>
      </c>
    </row>
    <row r="2044" spans="1:7" ht="20.399999999999999">
      <c r="A2044" s="52" t="s">
        <v>208</v>
      </c>
      <c r="B2044" s="53" t="s">
        <v>209</v>
      </c>
      <c r="C2044" s="54" t="s">
        <v>17</v>
      </c>
      <c r="D2044" s="54" t="s">
        <v>189</v>
      </c>
      <c r="E2044" s="49">
        <v>0.43</v>
      </c>
      <c r="F2044" s="50">
        <v>12.23</v>
      </c>
      <c r="G2044" s="51">
        <f t="shared" si="126"/>
        <v>5.25</v>
      </c>
    </row>
    <row r="2045" spans="1:7" ht="20.399999999999999">
      <c r="A2045" s="52" t="s">
        <v>287</v>
      </c>
      <c r="B2045" s="53" t="s">
        <v>288</v>
      </c>
      <c r="C2045" s="54" t="s">
        <v>17</v>
      </c>
      <c r="D2045" s="54" t="s">
        <v>189</v>
      </c>
      <c r="E2045" s="49">
        <v>0.4575128</v>
      </c>
      <c r="F2045" s="50">
        <v>14.15</v>
      </c>
      <c r="G2045" s="51">
        <f t="shared" si="126"/>
        <v>6.47</v>
      </c>
    </row>
    <row r="2046" spans="1:7">
      <c r="A2046" s="123" t="s">
        <v>190</v>
      </c>
      <c r="B2046" s="124"/>
      <c r="C2046" s="124"/>
      <c r="D2046" s="124"/>
      <c r="E2046" s="124"/>
      <c r="F2046" s="124"/>
      <c r="G2046" s="55">
        <v>10.119999999999999</v>
      </c>
    </row>
    <row r="2047" spans="1:7">
      <c r="A2047" s="123" t="s">
        <v>191</v>
      </c>
      <c r="B2047" s="124"/>
      <c r="C2047" s="124"/>
      <c r="D2047" s="124"/>
      <c r="E2047" s="124"/>
      <c r="F2047" s="124"/>
      <c r="G2047" s="55">
        <v>21.299999999999997</v>
      </c>
    </row>
    <row r="2048" spans="1:7">
      <c r="A2048" s="123" t="s">
        <v>192</v>
      </c>
      <c r="B2048" s="124"/>
      <c r="C2048" s="124"/>
      <c r="D2048" s="124"/>
      <c r="E2048" s="124"/>
      <c r="F2048" s="124"/>
      <c r="G2048" s="56">
        <f>SUM(G2046:G2047)</f>
        <v>31.419999999999995</v>
      </c>
    </row>
    <row r="2049" spans="1:7">
      <c r="A2049" s="123" t="s">
        <v>193</v>
      </c>
      <c r="B2049" s="124"/>
      <c r="C2049" s="124"/>
      <c r="D2049" s="124"/>
      <c r="E2049" s="124"/>
      <c r="F2049" s="124"/>
      <c r="G2049" s="55">
        <f>G2046*116.78%</f>
        <v>11.818135999999999</v>
      </c>
    </row>
    <row r="2050" spans="1:7">
      <c r="A2050" s="123" t="s">
        <v>194</v>
      </c>
      <c r="B2050" s="124"/>
      <c r="C2050" s="124"/>
      <c r="D2050" s="124"/>
      <c r="E2050" s="124"/>
      <c r="F2050" s="124"/>
      <c r="G2050" s="55">
        <f>(G2049+G2048)*22.23%</f>
        <v>9.6118376327999986</v>
      </c>
    </row>
    <row r="2051" spans="1:7">
      <c r="A2051" s="123" t="s">
        <v>195</v>
      </c>
      <c r="B2051" s="124"/>
      <c r="C2051" s="124"/>
      <c r="D2051" s="124"/>
      <c r="E2051" s="124"/>
      <c r="F2051" s="124"/>
      <c r="G2051" s="55">
        <v>0</v>
      </c>
    </row>
    <row r="2052" spans="1:7">
      <c r="A2052" s="123" t="s">
        <v>196</v>
      </c>
      <c r="B2052" s="124"/>
      <c r="C2052" s="124"/>
      <c r="D2052" s="124"/>
      <c r="E2052" s="124"/>
      <c r="F2052" s="124"/>
      <c r="G2052" s="55">
        <f>SUM(G2049:G2051)</f>
        <v>21.429973632799999</v>
      </c>
    </row>
    <row r="2053" spans="1:7">
      <c r="A2053" s="123" t="s">
        <v>197</v>
      </c>
      <c r="B2053" s="124"/>
      <c r="C2053" s="124"/>
      <c r="D2053" s="124"/>
      <c r="E2053" s="124"/>
      <c r="F2053" s="124"/>
      <c r="G2053" s="56">
        <f>TRUNC(G2048+G2052,2)</f>
        <v>52.84</v>
      </c>
    </row>
    <row r="2054" spans="1:7">
      <c r="A2054" s="123" t="s">
        <v>198</v>
      </c>
      <c r="B2054" s="124"/>
      <c r="C2054" s="124"/>
      <c r="D2054" s="124"/>
      <c r="E2054" s="124"/>
      <c r="F2054" s="124"/>
      <c r="G2054" s="55">
        <v>6</v>
      </c>
    </row>
    <row r="2055" spans="1:7">
      <c r="A2055" s="123" t="s">
        <v>199</v>
      </c>
      <c r="B2055" s="124"/>
      <c r="C2055" s="124"/>
      <c r="D2055" s="124"/>
      <c r="E2055" s="124"/>
      <c r="F2055" s="124"/>
      <c r="G2055" s="56">
        <f>TRUNC(G2053*G2054,2)</f>
        <v>317.04000000000002</v>
      </c>
    </row>
    <row r="2056" spans="1:7">
      <c r="A2056" s="125"/>
      <c r="B2056" s="126"/>
      <c r="C2056" s="126"/>
      <c r="D2056" s="126"/>
      <c r="E2056" s="126"/>
      <c r="F2056" s="126"/>
      <c r="G2056" s="127"/>
    </row>
    <row r="2057" spans="1:7" ht="51">
      <c r="A2057" s="46" t="s">
        <v>85</v>
      </c>
      <c r="B2057" s="47" t="s">
        <v>86</v>
      </c>
      <c r="C2057" s="48" t="s">
        <v>17</v>
      </c>
      <c r="D2057" s="48" t="s">
        <v>32</v>
      </c>
      <c r="E2057" s="49"/>
      <c r="F2057" s="50"/>
      <c r="G2057" s="51"/>
    </row>
    <row r="2058" spans="1:7" ht="20.399999999999999">
      <c r="A2058" s="52">
        <v>11002</v>
      </c>
      <c r="B2058" s="53" t="s">
        <v>285</v>
      </c>
      <c r="C2058" s="54" t="s">
        <v>45</v>
      </c>
      <c r="D2058" s="54" t="s">
        <v>207</v>
      </c>
      <c r="E2058" s="49">
        <v>2.7E-2</v>
      </c>
      <c r="F2058" s="50">
        <v>18.13</v>
      </c>
      <c r="G2058" s="51">
        <f t="shared" ref="G2058:G2062" si="127">TRUNC(F2058*E2058,2)</f>
        <v>0.48</v>
      </c>
    </row>
    <row r="2059" spans="1:7" ht="20.399999999999999">
      <c r="A2059" s="52">
        <v>40394</v>
      </c>
      <c r="B2059" s="53" t="s">
        <v>289</v>
      </c>
      <c r="C2059" s="54" t="s">
        <v>45</v>
      </c>
      <c r="D2059" s="54" t="s">
        <v>32</v>
      </c>
      <c r="E2059" s="49">
        <v>1</v>
      </c>
      <c r="F2059" s="50">
        <v>24.58</v>
      </c>
      <c r="G2059" s="51">
        <f t="shared" si="127"/>
        <v>24.58</v>
      </c>
    </row>
    <row r="2060" spans="1:7" ht="30.6">
      <c r="A2060" s="52" t="s">
        <v>283</v>
      </c>
      <c r="B2060" s="53" t="s">
        <v>284</v>
      </c>
      <c r="C2060" s="54" t="s">
        <v>17</v>
      </c>
      <c r="D2060" s="54" t="s">
        <v>189</v>
      </c>
      <c r="E2060" s="49">
        <v>0.57999999999999996</v>
      </c>
      <c r="F2060" s="50">
        <v>10.32</v>
      </c>
      <c r="G2060" s="51">
        <f t="shared" si="127"/>
        <v>5.98</v>
      </c>
    </row>
    <row r="2061" spans="1:7" ht="20.399999999999999">
      <c r="A2061" s="52" t="s">
        <v>208</v>
      </c>
      <c r="B2061" s="53" t="s">
        <v>209</v>
      </c>
      <c r="C2061" s="54" t="s">
        <v>17</v>
      </c>
      <c r="D2061" s="54" t="s">
        <v>189</v>
      </c>
      <c r="E2061" s="49">
        <v>0.57999999999999996</v>
      </c>
      <c r="F2061" s="50">
        <v>12.23</v>
      </c>
      <c r="G2061" s="51">
        <f t="shared" si="127"/>
        <v>7.09</v>
      </c>
    </row>
    <row r="2062" spans="1:7" ht="20.399999999999999">
      <c r="A2062" s="52" t="s">
        <v>287</v>
      </c>
      <c r="B2062" s="53" t="s">
        <v>288</v>
      </c>
      <c r="C2062" s="54" t="s">
        <v>17</v>
      </c>
      <c r="D2062" s="54" t="s">
        <v>189</v>
      </c>
      <c r="E2062" s="49">
        <v>0.60264364699999995</v>
      </c>
      <c r="F2062" s="50">
        <v>14.15</v>
      </c>
      <c r="G2062" s="51">
        <f t="shared" si="127"/>
        <v>8.52</v>
      </c>
    </row>
    <row r="2063" spans="1:7">
      <c r="A2063" s="123" t="s">
        <v>190</v>
      </c>
      <c r="B2063" s="124"/>
      <c r="C2063" s="124"/>
      <c r="D2063" s="124"/>
      <c r="E2063" s="124"/>
      <c r="F2063" s="124"/>
      <c r="G2063" s="55">
        <v>13.52</v>
      </c>
    </row>
    <row r="2064" spans="1:7">
      <c r="A2064" s="123" t="s">
        <v>191</v>
      </c>
      <c r="B2064" s="124"/>
      <c r="C2064" s="124"/>
      <c r="D2064" s="124"/>
      <c r="E2064" s="124"/>
      <c r="F2064" s="124"/>
      <c r="G2064" s="55">
        <v>33.129999999999995</v>
      </c>
    </row>
    <row r="2065" spans="1:7">
      <c r="A2065" s="123" t="s">
        <v>192</v>
      </c>
      <c r="B2065" s="124"/>
      <c r="C2065" s="124"/>
      <c r="D2065" s="124"/>
      <c r="E2065" s="124"/>
      <c r="F2065" s="124"/>
      <c r="G2065" s="56">
        <f>SUM(G2063:G2064)</f>
        <v>46.649999999999991</v>
      </c>
    </row>
    <row r="2066" spans="1:7">
      <c r="A2066" s="123" t="s">
        <v>193</v>
      </c>
      <c r="B2066" s="124"/>
      <c r="C2066" s="124"/>
      <c r="D2066" s="124"/>
      <c r="E2066" s="124"/>
      <c r="F2066" s="124"/>
      <c r="G2066" s="55">
        <f>G2063*116.78%</f>
        <v>15.788656</v>
      </c>
    </row>
    <row r="2067" spans="1:7">
      <c r="A2067" s="123" t="s">
        <v>194</v>
      </c>
      <c r="B2067" s="124"/>
      <c r="C2067" s="124"/>
      <c r="D2067" s="124"/>
      <c r="E2067" s="124"/>
      <c r="F2067" s="124"/>
      <c r="G2067" s="55">
        <f>(G2066+G2065)*22.23%</f>
        <v>13.880113228799999</v>
      </c>
    </row>
    <row r="2068" spans="1:7">
      <c r="A2068" s="123" t="s">
        <v>195</v>
      </c>
      <c r="B2068" s="124"/>
      <c r="C2068" s="124"/>
      <c r="D2068" s="124"/>
      <c r="E2068" s="124"/>
      <c r="F2068" s="124"/>
      <c r="G2068" s="55">
        <v>0</v>
      </c>
    </row>
    <row r="2069" spans="1:7">
      <c r="A2069" s="123" t="s">
        <v>196</v>
      </c>
      <c r="B2069" s="124"/>
      <c r="C2069" s="124"/>
      <c r="D2069" s="124"/>
      <c r="E2069" s="124"/>
      <c r="F2069" s="124"/>
      <c r="G2069" s="55">
        <f>SUM(G2066:G2068)</f>
        <v>29.668769228799999</v>
      </c>
    </row>
    <row r="2070" spans="1:7">
      <c r="A2070" s="123" t="s">
        <v>197</v>
      </c>
      <c r="B2070" s="124"/>
      <c r="C2070" s="124"/>
      <c r="D2070" s="124"/>
      <c r="E2070" s="124"/>
      <c r="F2070" s="124"/>
      <c r="G2070" s="56">
        <f>TRUNC(G2065+G2069,2)</f>
        <v>76.31</v>
      </c>
    </row>
    <row r="2071" spans="1:7">
      <c r="A2071" s="123" t="s">
        <v>198</v>
      </c>
      <c r="B2071" s="124"/>
      <c r="C2071" s="124"/>
      <c r="D2071" s="124"/>
      <c r="E2071" s="124"/>
      <c r="F2071" s="124"/>
      <c r="G2071" s="55">
        <v>16</v>
      </c>
    </row>
    <row r="2072" spans="1:7">
      <c r="A2072" s="123" t="s">
        <v>199</v>
      </c>
      <c r="B2072" s="124"/>
      <c r="C2072" s="124"/>
      <c r="D2072" s="124"/>
      <c r="E2072" s="124"/>
      <c r="F2072" s="124"/>
      <c r="G2072" s="56">
        <f>TRUNC(G2070*G2071,2)</f>
        <v>1220.96</v>
      </c>
    </row>
    <row r="2073" spans="1:7">
      <c r="A2073" s="125"/>
      <c r="B2073" s="126"/>
      <c r="C2073" s="126"/>
      <c r="D2073" s="126"/>
      <c r="E2073" s="126"/>
      <c r="F2073" s="126"/>
      <c r="G2073" s="127"/>
    </row>
    <row r="2074" spans="1:7" ht="20.399999999999999">
      <c r="A2074" s="46" t="s">
        <v>87</v>
      </c>
      <c r="B2074" s="47" t="s">
        <v>88</v>
      </c>
      <c r="C2074" s="48" t="s">
        <v>17</v>
      </c>
      <c r="D2074" s="48" t="s">
        <v>32</v>
      </c>
      <c r="E2074" s="49"/>
      <c r="F2074" s="50"/>
      <c r="G2074" s="51"/>
    </row>
    <row r="2075" spans="1:7" ht="20.399999999999999">
      <c r="A2075" s="52">
        <v>3148</v>
      </c>
      <c r="B2075" s="53" t="s">
        <v>290</v>
      </c>
      <c r="C2075" s="54" t="s">
        <v>45</v>
      </c>
      <c r="D2075" s="54" t="s">
        <v>32</v>
      </c>
      <c r="E2075" s="49">
        <v>1.2999999999999999E-2</v>
      </c>
      <c r="F2075" s="50">
        <v>7.7</v>
      </c>
      <c r="G2075" s="51">
        <f t="shared" ref="G2075:G2078" si="128">TRUNC(F2075*E2075,2)</f>
        <v>0.1</v>
      </c>
    </row>
    <row r="2076" spans="1:7" ht="20.399999999999999">
      <c r="A2076" s="52">
        <v>6024</v>
      </c>
      <c r="B2076" s="53" t="s">
        <v>291</v>
      </c>
      <c r="C2076" s="54" t="s">
        <v>45</v>
      </c>
      <c r="D2076" s="54" t="s">
        <v>32</v>
      </c>
      <c r="E2076" s="49">
        <v>1</v>
      </c>
      <c r="F2076" s="50">
        <v>39.93</v>
      </c>
      <c r="G2076" s="51">
        <f t="shared" si="128"/>
        <v>39.93</v>
      </c>
    </row>
    <row r="2077" spans="1:7" ht="30.6">
      <c r="A2077" s="52" t="s">
        <v>283</v>
      </c>
      <c r="B2077" s="53" t="s">
        <v>284</v>
      </c>
      <c r="C2077" s="54" t="s">
        <v>17</v>
      </c>
      <c r="D2077" s="54" t="s">
        <v>189</v>
      </c>
      <c r="E2077" s="49">
        <v>0.18524458699999999</v>
      </c>
      <c r="F2077" s="50">
        <v>10.32</v>
      </c>
      <c r="G2077" s="51">
        <f t="shared" si="128"/>
        <v>1.91</v>
      </c>
    </row>
    <row r="2078" spans="1:7" ht="20.399999999999999">
      <c r="A2078" s="52" t="s">
        <v>208</v>
      </c>
      <c r="B2078" s="53" t="s">
        <v>209</v>
      </c>
      <c r="C2078" s="54" t="s">
        <v>17</v>
      </c>
      <c r="D2078" s="54" t="s">
        <v>189</v>
      </c>
      <c r="E2078" s="49">
        <v>0.2</v>
      </c>
      <c r="F2078" s="50">
        <v>12.23</v>
      </c>
      <c r="G2078" s="51">
        <f t="shared" si="128"/>
        <v>2.44</v>
      </c>
    </row>
    <row r="2079" spans="1:7">
      <c r="A2079" s="123" t="s">
        <v>190</v>
      </c>
      <c r="B2079" s="124"/>
      <c r="C2079" s="124"/>
      <c r="D2079" s="124"/>
      <c r="E2079" s="124"/>
      <c r="F2079" s="124"/>
      <c r="G2079" s="55">
        <v>2.6</v>
      </c>
    </row>
    <row r="2080" spans="1:7">
      <c r="A2080" s="123" t="s">
        <v>191</v>
      </c>
      <c r="B2080" s="124"/>
      <c r="C2080" s="124"/>
      <c r="D2080" s="124"/>
      <c r="E2080" s="124"/>
      <c r="F2080" s="124"/>
      <c r="G2080" s="55">
        <v>41.78</v>
      </c>
    </row>
    <row r="2081" spans="1:7">
      <c r="A2081" s="123" t="s">
        <v>192</v>
      </c>
      <c r="B2081" s="124"/>
      <c r="C2081" s="124"/>
      <c r="D2081" s="124"/>
      <c r="E2081" s="124"/>
      <c r="F2081" s="124"/>
      <c r="G2081" s="56">
        <f>SUM(G2079:G2080)</f>
        <v>44.38</v>
      </c>
    </row>
    <row r="2082" spans="1:7">
      <c r="A2082" s="123" t="s">
        <v>193</v>
      </c>
      <c r="B2082" s="124"/>
      <c r="C2082" s="124"/>
      <c r="D2082" s="124"/>
      <c r="E2082" s="124"/>
      <c r="F2082" s="124"/>
      <c r="G2082" s="55">
        <f>G2079*116.78%</f>
        <v>3.0362800000000001</v>
      </c>
    </row>
    <row r="2083" spans="1:7">
      <c r="A2083" s="123" t="s">
        <v>194</v>
      </c>
      <c r="B2083" s="124"/>
      <c r="C2083" s="124"/>
      <c r="D2083" s="124"/>
      <c r="E2083" s="124"/>
      <c r="F2083" s="124"/>
      <c r="G2083" s="55">
        <f>(G2082+G2081)*22.23%</f>
        <v>10.540639044000001</v>
      </c>
    </row>
    <row r="2084" spans="1:7">
      <c r="A2084" s="123" t="s">
        <v>195</v>
      </c>
      <c r="B2084" s="124"/>
      <c r="C2084" s="124"/>
      <c r="D2084" s="124"/>
      <c r="E2084" s="124"/>
      <c r="F2084" s="124"/>
      <c r="G2084" s="55">
        <v>0</v>
      </c>
    </row>
    <row r="2085" spans="1:7">
      <c r="A2085" s="123" t="s">
        <v>196</v>
      </c>
      <c r="B2085" s="124"/>
      <c r="C2085" s="124"/>
      <c r="D2085" s="124"/>
      <c r="E2085" s="124"/>
      <c r="F2085" s="124"/>
      <c r="G2085" s="55">
        <f>SUM(G2082:G2084)</f>
        <v>13.576919044</v>
      </c>
    </row>
    <row r="2086" spans="1:7">
      <c r="A2086" s="123" t="s">
        <v>197</v>
      </c>
      <c r="B2086" s="124"/>
      <c r="C2086" s="124"/>
      <c r="D2086" s="124"/>
      <c r="E2086" s="124"/>
      <c r="F2086" s="124"/>
      <c r="G2086" s="56">
        <f>TRUNC(G2081+G2085,2)</f>
        <v>57.95</v>
      </c>
    </row>
    <row r="2087" spans="1:7">
      <c r="A2087" s="123" t="s">
        <v>198</v>
      </c>
      <c r="B2087" s="124"/>
      <c r="C2087" s="124"/>
      <c r="D2087" s="124"/>
      <c r="E2087" s="124"/>
      <c r="F2087" s="124"/>
      <c r="G2087" s="55">
        <v>19</v>
      </c>
    </row>
    <row r="2088" spans="1:7">
      <c r="A2088" s="123" t="s">
        <v>199</v>
      </c>
      <c r="B2088" s="124"/>
      <c r="C2088" s="124"/>
      <c r="D2088" s="124"/>
      <c r="E2088" s="124"/>
      <c r="F2088" s="124"/>
      <c r="G2088" s="56">
        <f>TRUNC(G2086*G2087,2)</f>
        <v>1101.05</v>
      </c>
    </row>
    <row r="2089" spans="1:7">
      <c r="A2089" s="125"/>
      <c r="B2089" s="126"/>
      <c r="C2089" s="126"/>
      <c r="D2089" s="126"/>
      <c r="E2089" s="126"/>
      <c r="F2089" s="126"/>
      <c r="G2089" s="127"/>
    </row>
    <row r="2090" spans="1:7">
      <c r="A2090" s="46" t="s">
        <v>95</v>
      </c>
      <c r="B2090" s="117" t="s">
        <v>96</v>
      </c>
      <c r="C2090" s="117"/>
      <c r="D2090" s="117"/>
      <c r="E2090" s="117"/>
      <c r="F2090" s="117"/>
      <c r="G2090" s="118"/>
    </row>
    <row r="2091" spans="1:7">
      <c r="A2091" s="46">
        <v>1</v>
      </c>
      <c r="B2091" s="117" t="s">
        <v>14</v>
      </c>
      <c r="C2091" s="117"/>
      <c r="D2091" s="117"/>
      <c r="E2091" s="117"/>
      <c r="F2091" s="117"/>
      <c r="G2091" s="118"/>
    </row>
    <row r="2092" spans="1:7" ht="30.6">
      <c r="A2092" s="46" t="s">
        <v>15</v>
      </c>
      <c r="B2092" s="47" t="s">
        <v>16</v>
      </c>
      <c r="C2092" s="48" t="s">
        <v>17</v>
      </c>
      <c r="D2092" s="48" t="s">
        <v>18</v>
      </c>
      <c r="E2092" s="49"/>
      <c r="F2092" s="50"/>
      <c r="G2092" s="51"/>
    </row>
    <row r="2093" spans="1:7">
      <c r="A2093" s="52">
        <v>1214</v>
      </c>
      <c r="B2093" s="53" t="s">
        <v>187</v>
      </c>
      <c r="C2093" s="54" t="s">
        <v>188</v>
      </c>
      <c r="D2093" s="54" t="s">
        <v>189</v>
      </c>
      <c r="E2093" s="49">
        <v>1.2</v>
      </c>
      <c r="F2093" s="50">
        <v>9.27</v>
      </c>
      <c r="G2093" s="51">
        <f t="shared" ref="G2093" si="129">TRUNC(F2093*E2093,2)</f>
        <v>11.12</v>
      </c>
    </row>
    <row r="2094" spans="1:7">
      <c r="A2094" s="123" t="s">
        <v>190</v>
      </c>
      <c r="B2094" s="124"/>
      <c r="C2094" s="124"/>
      <c r="D2094" s="124"/>
      <c r="E2094" s="124"/>
      <c r="F2094" s="124"/>
      <c r="G2094" s="55">
        <v>11.12</v>
      </c>
    </row>
    <row r="2095" spans="1:7">
      <c r="A2095" s="123" t="s">
        <v>191</v>
      </c>
      <c r="B2095" s="124"/>
      <c r="C2095" s="124"/>
      <c r="D2095" s="124"/>
      <c r="E2095" s="124"/>
      <c r="F2095" s="124"/>
      <c r="G2095" s="55">
        <v>0</v>
      </c>
    </row>
    <row r="2096" spans="1:7">
      <c r="A2096" s="123" t="s">
        <v>192</v>
      </c>
      <c r="B2096" s="124"/>
      <c r="C2096" s="124"/>
      <c r="D2096" s="124"/>
      <c r="E2096" s="124"/>
      <c r="F2096" s="124"/>
      <c r="G2096" s="56">
        <f>SUM(G2094:G2095)</f>
        <v>11.12</v>
      </c>
    </row>
    <row r="2097" spans="1:7">
      <c r="A2097" s="123" t="s">
        <v>193</v>
      </c>
      <c r="B2097" s="124"/>
      <c r="C2097" s="124"/>
      <c r="D2097" s="124"/>
      <c r="E2097" s="124"/>
      <c r="F2097" s="124"/>
      <c r="G2097" s="55">
        <f>G2094*116.78%</f>
        <v>12.985935999999999</v>
      </c>
    </row>
    <row r="2098" spans="1:7">
      <c r="A2098" s="123" t="s">
        <v>194</v>
      </c>
      <c r="B2098" s="124"/>
      <c r="C2098" s="124"/>
      <c r="D2098" s="124"/>
      <c r="E2098" s="124"/>
      <c r="F2098" s="124"/>
      <c r="G2098" s="55">
        <f>(G2097+G2096)*22.23%</f>
        <v>5.3587495727999999</v>
      </c>
    </row>
    <row r="2099" spans="1:7">
      <c r="A2099" s="123" t="s">
        <v>195</v>
      </c>
      <c r="B2099" s="124"/>
      <c r="C2099" s="124"/>
      <c r="D2099" s="124"/>
      <c r="E2099" s="124"/>
      <c r="F2099" s="124"/>
      <c r="G2099" s="55">
        <v>0</v>
      </c>
    </row>
    <row r="2100" spans="1:7">
      <c r="A2100" s="123" t="s">
        <v>196</v>
      </c>
      <c r="B2100" s="124"/>
      <c r="C2100" s="124"/>
      <c r="D2100" s="124"/>
      <c r="E2100" s="124"/>
      <c r="F2100" s="124"/>
      <c r="G2100" s="55">
        <f>SUM(G2097:G2099)</f>
        <v>18.3446855728</v>
      </c>
    </row>
    <row r="2101" spans="1:7">
      <c r="A2101" s="123" t="s">
        <v>197</v>
      </c>
      <c r="B2101" s="124"/>
      <c r="C2101" s="124"/>
      <c r="D2101" s="124"/>
      <c r="E2101" s="124"/>
      <c r="F2101" s="124"/>
      <c r="G2101" s="56">
        <f>TRUNC(G2096+G2100,2)</f>
        <v>29.46</v>
      </c>
    </row>
    <row r="2102" spans="1:7">
      <c r="A2102" s="123" t="s">
        <v>198</v>
      </c>
      <c r="B2102" s="124"/>
      <c r="C2102" s="124"/>
      <c r="D2102" s="124"/>
      <c r="E2102" s="124"/>
      <c r="F2102" s="124"/>
      <c r="G2102" s="55">
        <v>3.1</v>
      </c>
    </row>
    <row r="2103" spans="1:7">
      <c r="A2103" s="123" t="s">
        <v>199</v>
      </c>
      <c r="B2103" s="124"/>
      <c r="C2103" s="124"/>
      <c r="D2103" s="124"/>
      <c r="E2103" s="124"/>
      <c r="F2103" s="124"/>
      <c r="G2103" s="56">
        <f>TRUNC(G2101*G2102,2)</f>
        <v>91.32</v>
      </c>
    </row>
    <row r="2104" spans="1:7">
      <c r="A2104" s="125"/>
      <c r="B2104" s="126"/>
      <c r="C2104" s="126"/>
      <c r="D2104" s="126"/>
      <c r="E2104" s="126"/>
      <c r="F2104" s="126"/>
      <c r="G2104" s="127"/>
    </row>
    <row r="2105" spans="1:7" ht="40.799999999999997">
      <c r="A2105" s="46" t="s">
        <v>19</v>
      </c>
      <c r="B2105" s="47" t="s">
        <v>20</v>
      </c>
      <c r="C2105" s="48" t="s">
        <v>17</v>
      </c>
      <c r="D2105" s="48" t="s">
        <v>21</v>
      </c>
      <c r="E2105" s="49"/>
      <c r="F2105" s="50"/>
      <c r="G2105" s="51"/>
    </row>
    <row r="2106" spans="1:7" ht="20.399999999999999">
      <c r="A2106" s="52" t="s">
        <v>200</v>
      </c>
      <c r="B2106" s="53" t="s">
        <v>201</v>
      </c>
      <c r="C2106" s="54" t="s">
        <v>17</v>
      </c>
      <c r="D2106" s="54" t="s">
        <v>189</v>
      </c>
      <c r="E2106" s="49">
        <v>0.25149700000000003</v>
      </c>
      <c r="F2106" s="50">
        <v>10.220000000000001</v>
      </c>
      <c r="G2106" s="51">
        <f t="shared" ref="G2106:G2107" si="130">TRUNC(F2106*E2106,2)</f>
        <v>2.57</v>
      </c>
    </row>
    <row r="2107" spans="1:7" ht="20.399999999999999">
      <c r="A2107" s="52" t="s">
        <v>202</v>
      </c>
      <c r="B2107" s="53" t="s">
        <v>203</v>
      </c>
      <c r="C2107" s="54" t="s">
        <v>17</v>
      </c>
      <c r="D2107" s="54" t="s">
        <v>189</v>
      </c>
      <c r="E2107" s="49">
        <v>1.8</v>
      </c>
      <c r="F2107" s="50">
        <v>10.24</v>
      </c>
      <c r="G2107" s="51">
        <f t="shared" si="130"/>
        <v>18.43</v>
      </c>
    </row>
    <row r="2108" spans="1:7">
      <c r="A2108" s="123" t="s">
        <v>190</v>
      </c>
      <c r="B2108" s="124"/>
      <c r="C2108" s="124"/>
      <c r="D2108" s="124"/>
      <c r="E2108" s="124"/>
      <c r="F2108" s="124"/>
      <c r="G2108" s="55">
        <v>11.93</v>
      </c>
    </row>
    <row r="2109" spans="1:7">
      <c r="A2109" s="123" t="s">
        <v>191</v>
      </c>
      <c r="B2109" s="124"/>
      <c r="C2109" s="124"/>
      <c r="D2109" s="124"/>
      <c r="E2109" s="124"/>
      <c r="F2109" s="124"/>
      <c r="G2109" s="55">
        <v>9.07</v>
      </c>
    </row>
    <row r="2110" spans="1:7">
      <c r="A2110" s="123" t="s">
        <v>192</v>
      </c>
      <c r="B2110" s="124"/>
      <c r="C2110" s="124"/>
      <c r="D2110" s="124"/>
      <c r="E2110" s="124"/>
      <c r="F2110" s="124"/>
      <c r="G2110" s="56">
        <f>SUM(G2108:G2109)</f>
        <v>21</v>
      </c>
    </row>
    <row r="2111" spans="1:7">
      <c r="A2111" s="123" t="s">
        <v>193</v>
      </c>
      <c r="B2111" s="124"/>
      <c r="C2111" s="124"/>
      <c r="D2111" s="124"/>
      <c r="E2111" s="124"/>
      <c r="F2111" s="124"/>
      <c r="G2111" s="55">
        <f>G2108*116.78%</f>
        <v>13.931854</v>
      </c>
    </row>
    <row r="2112" spans="1:7">
      <c r="A2112" s="123" t="s">
        <v>194</v>
      </c>
      <c r="B2112" s="124"/>
      <c r="C2112" s="124"/>
      <c r="D2112" s="124"/>
      <c r="E2112" s="124"/>
      <c r="F2112" s="124"/>
      <c r="G2112" s="55">
        <f>(G2111+G2110)*22.23%</f>
        <v>7.7653511442000003</v>
      </c>
    </row>
    <row r="2113" spans="1:7">
      <c r="A2113" s="123" t="s">
        <v>195</v>
      </c>
      <c r="B2113" s="124"/>
      <c r="C2113" s="124"/>
      <c r="D2113" s="124"/>
      <c r="E2113" s="124"/>
      <c r="F2113" s="124"/>
      <c r="G2113" s="55">
        <v>0</v>
      </c>
    </row>
    <row r="2114" spans="1:7">
      <c r="A2114" s="123" t="s">
        <v>196</v>
      </c>
      <c r="B2114" s="124"/>
      <c r="C2114" s="124"/>
      <c r="D2114" s="124"/>
      <c r="E2114" s="124"/>
      <c r="F2114" s="124"/>
      <c r="G2114" s="55">
        <f>SUM(G2111:G2113)</f>
        <v>21.697205144199998</v>
      </c>
    </row>
    <row r="2115" spans="1:7">
      <c r="A2115" s="123" t="s">
        <v>197</v>
      </c>
      <c r="B2115" s="124"/>
      <c r="C2115" s="124"/>
      <c r="D2115" s="124"/>
      <c r="E2115" s="124"/>
      <c r="F2115" s="124"/>
      <c r="G2115" s="56">
        <f>TRUNC(G2110+G2114,2)</f>
        <v>42.69</v>
      </c>
    </row>
    <row r="2116" spans="1:7">
      <c r="A2116" s="123" t="s">
        <v>198</v>
      </c>
      <c r="B2116" s="124"/>
      <c r="C2116" s="124"/>
      <c r="D2116" s="124"/>
      <c r="E2116" s="124"/>
      <c r="F2116" s="124"/>
      <c r="G2116" s="55">
        <v>2.15</v>
      </c>
    </row>
    <row r="2117" spans="1:7">
      <c r="A2117" s="123" t="s">
        <v>199</v>
      </c>
      <c r="B2117" s="124"/>
      <c r="C2117" s="124"/>
      <c r="D2117" s="124"/>
      <c r="E2117" s="124"/>
      <c r="F2117" s="124"/>
      <c r="G2117" s="56">
        <f>TRUNC(G2115*G2116,2)</f>
        <v>91.78</v>
      </c>
    </row>
    <row r="2118" spans="1:7">
      <c r="A2118" s="125"/>
      <c r="B2118" s="126"/>
      <c r="C2118" s="126"/>
      <c r="D2118" s="126"/>
      <c r="E2118" s="126"/>
      <c r="F2118" s="126"/>
      <c r="G2118" s="127"/>
    </row>
    <row r="2119" spans="1:7" ht="30.6">
      <c r="A2119" s="46" t="s">
        <v>22</v>
      </c>
      <c r="B2119" s="47" t="s">
        <v>23</v>
      </c>
      <c r="C2119" s="48" t="s">
        <v>17</v>
      </c>
      <c r="D2119" s="48" t="s">
        <v>21</v>
      </c>
      <c r="E2119" s="49"/>
      <c r="F2119" s="50"/>
      <c r="G2119" s="51"/>
    </row>
    <row r="2120" spans="1:7" ht="20.399999999999999">
      <c r="A2120" s="52" t="s">
        <v>200</v>
      </c>
      <c r="B2120" s="53" t="s">
        <v>201</v>
      </c>
      <c r="C2120" s="54" t="s">
        <v>17</v>
      </c>
      <c r="D2120" s="54" t="s">
        <v>189</v>
      </c>
      <c r="E2120" s="49">
        <v>1.1117999999999999</v>
      </c>
      <c r="F2120" s="50">
        <v>10.220000000000001</v>
      </c>
      <c r="G2120" s="51">
        <f t="shared" ref="G2120:G2121" si="131">TRUNC(F2120*E2120,2)</f>
        <v>11.36</v>
      </c>
    </row>
    <row r="2121" spans="1:7" ht="20.399999999999999">
      <c r="A2121" s="52" t="s">
        <v>202</v>
      </c>
      <c r="B2121" s="53" t="s">
        <v>203</v>
      </c>
      <c r="C2121" s="54" t="s">
        <v>17</v>
      </c>
      <c r="D2121" s="54" t="s">
        <v>189</v>
      </c>
      <c r="E2121" s="49">
        <v>9.0359999999999996</v>
      </c>
      <c r="F2121" s="50">
        <v>10.24</v>
      </c>
      <c r="G2121" s="51">
        <f t="shared" si="131"/>
        <v>92.52</v>
      </c>
    </row>
    <row r="2122" spans="1:7">
      <c r="A2122" s="123" t="s">
        <v>190</v>
      </c>
      <c r="B2122" s="124"/>
      <c r="C2122" s="124"/>
      <c r="D2122" s="124"/>
      <c r="E2122" s="124"/>
      <c r="F2122" s="124"/>
      <c r="G2122" s="55">
        <v>58.87</v>
      </c>
    </row>
    <row r="2123" spans="1:7">
      <c r="A2123" s="123" t="s">
        <v>191</v>
      </c>
      <c r="B2123" s="124"/>
      <c r="C2123" s="124"/>
      <c r="D2123" s="124"/>
      <c r="E2123" s="124"/>
      <c r="F2123" s="124"/>
      <c r="G2123" s="55">
        <v>45.01</v>
      </c>
    </row>
    <row r="2124" spans="1:7">
      <c r="A2124" s="123" t="s">
        <v>192</v>
      </c>
      <c r="B2124" s="124"/>
      <c r="C2124" s="124"/>
      <c r="D2124" s="124"/>
      <c r="E2124" s="124"/>
      <c r="F2124" s="124"/>
      <c r="G2124" s="56">
        <f>SUM(G2122:G2123)</f>
        <v>103.88</v>
      </c>
    </row>
    <row r="2125" spans="1:7">
      <c r="A2125" s="123" t="s">
        <v>193</v>
      </c>
      <c r="B2125" s="124"/>
      <c r="C2125" s="124"/>
      <c r="D2125" s="124"/>
      <c r="E2125" s="124"/>
      <c r="F2125" s="124"/>
      <c r="G2125" s="55">
        <f>G2122*116.78%</f>
        <v>68.748385999999996</v>
      </c>
    </row>
    <row r="2126" spans="1:7">
      <c r="A2126" s="123" t="s">
        <v>194</v>
      </c>
      <c r="B2126" s="124"/>
      <c r="C2126" s="124"/>
      <c r="D2126" s="124"/>
      <c r="E2126" s="124"/>
      <c r="F2126" s="124"/>
      <c r="G2126" s="55">
        <f>(G2125+G2124)*22.23%</f>
        <v>38.375290207799992</v>
      </c>
    </row>
    <row r="2127" spans="1:7">
      <c r="A2127" s="123" t="s">
        <v>195</v>
      </c>
      <c r="B2127" s="124"/>
      <c r="C2127" s="124"/>
      <c r="D2127" s="124"/>
      <c r="E2127" s="124"/>
      <c r="F2127" s="124"/>
      <c r="G2127" s="55">
        <v>0</v>
      </c>
    </row>
    <row r="2128" spans="1:7">
      <c r="A2128" s="123" t="s">
        <v>196</v>
      </c>
      <c r="B2128" s="124"/>
      <c r="C2128" s="124"/>
      <c r="D2128" s="124"/>
      <c r="E2128" s="124"/>
      <c r="F2128" s="124"/>
      <c r="G2128" s="55">
        <f>SUM(G2125:G2127)</f>
        <v>107.12367620779999</v>
      </c>
    </row>
    <row r="2129" spans="1:7">
      <c r="A2129" s="123" t="s">
        <v>197</v>
      </c>
      <c r="B2129" s="124"/>
      <c r="C2129" s="124"/>
      <c r="D2129" s="124"/>
      <c r="E2129" s="124"/>
      <c r="F2129" s="124"/>
      <c r="G2129" s="56">
        <f>TRUNC(G2124+G2128,2)</f>
        <v>211</v>
      </c>
    </row>
    <row r="2130" spans="1:7">
      <c r="A2130" s="123" t="s">
        <v>198</v>
      </c>
      <c r="B2130" s="124"/>
      <c r="C2130" s="124"/>
      <c r="D2130" s="124"/>
      <c r="E2130" s="124"/>
      <c r="F2130" s="124"/>
      <c r="G2130" s="55">
        <v>1.21</v>
      </c>
    </row>
    <row r="2131" spans="1:7">
      <c r="A2131" s="123" t="s">
        <v>199</v>
      </c>
      <c r="B2131" s="124"/>
      <c r="C2131" s="124"/>
      <c r="D2131" s="124"/>
      <c r="E2131" s="124"/>
      <c r="F2131" s="124"/>
      <c r="G2131" s="56">
        <f>TRUNC(G2129*G2130,2)</f>
        <v>255.31</v>
      </c>
    </row>
    <row r="2132" spans="1:7">
      <c r="A2132" s="125"/>
      <c r="B2132" s="126"/>
      <c r="C2132" s="126"/>
      <c r="D2132" s="126"/>
      <c r="E2132" s="126"/>
      <c r="F2132" s="126"/>
      <c r="G2132" s="127"/>
    </row>
    <row r="2133" spans="1:7" ht="30.6">
      <c r="A2133" s="46" t="s">
        <v>24</v>
      </c>
      <c r="B2133" s="47" t="s">
        <v>25</v>
      </c>
      <c r="C2133" s="48" t="s">
        <v>17</v>
      </c>
      <c r="D2133" s="48" t="s">
        <v>18</v>
      </c>
      <c r="E2133" s="49"/>
      <c r="F2133" s="50"/>
      <c r="G2133" s="51"/>
    </row>
    <row r="2134" spans="1:7" ht="20.399999999999999">
      <c r="A2134" s="52" t="s">
        <v>204</v>
      </c>
      <c r="B2134" s="53" t="s">
        <v>205</v>
      </c>
      <c r="C2134" s="54" t="s">
        <v>17</v>
      </c>
      <c r="D2134" s="54" t="s">
        <v>189</v>
      </c>
      <c r="E2134" s="49">
        <v>0.25530000000000003</v>
      </c>
      <c r="F2134" s="50">
        <v>10.9</v>
      </c>
      <c r="G2134" s="51">
        <f t="shared" ref="G2134:G2135" si="132">TRUNC(F2134*E2134,2)</f>
        <v>2.78</v>
      </c>
    </row>
    <row r="2135" spans="1:7" ht="20.399999999999999">
      <c r="A2135" s="52" t="s">
        <v>202</v>
      </c>
      <c r="B2135" s="53" t="s">
        <v>203</v>
      </c>
      <c r="C2135" s="54" t="s">
        <v>17</v>
      </c>
      <c r="D2135" s="54" t="s">
        <v>189</v>
      </c>
      <c r="E2135" s="49">
        <v>0.58120000000000005</v>
      </c>
      <c r="F2135" s="50">
        <v>10.24</v>
      </c>
      <c r="G2135" s="51">
        <f t="shared" si="132"/>
        <v>5.95</v>
      </c>
    </row>
    <row r="2136" spans="1:7">
      <c r="A2136" s="123" t="s">
        <v>190</v>
      </c>
      <c r="B2136" s="124"/>
      <c r="C2136" s="124"/>
      <c r="D2136" s="124"/>
      <c r="E2136" s="124"/>
      <c r="F2136" s="124"/>
      <c r="G2136" s="55">
        <v>4.91</v>
      </c>
    </row>
    <row r="2137" spans="1:7">
      <c r="A2137" s="123" t="s">
        <v>191</v>
      </c>
      <c r="B2137" s="124"/>
      <c r="C2137" s="124"/>
      <c r="D2137" s="124"/>
      <c r="E2137" s="124"/>
      <c r="F2137" s="124"/>
      <c r="G2137" s="55">
        <v>3.82</v>
      </c>
    </row>
    <row r="2138" spans="1:7">
      <c r="A2138" s="123" t="s">
        <v>192</v>
      </c>
      <c r="B2138" s="124"/>
      <c r="C2138" s="124"/>
      <c r="D2138" s="124"/>
      <c r="E2138" s="124"/>
      <c r="F2138" s="124"/>
      <c r="G2138" s="56">
        <f>SUM(G2136:G2137)</f>
        <v>8.73</v>
      </c>
    </row>
    <row r="2139" spans="1:7">
      <c r="A2139" s="123" t="s">
        <v>193</v>
      </c>
      <c r="B2139" s="124"/>
      <c r="C2139" s="124"/>
      <c r="D2139" s="124"/>
      <c r="E2139" s="124"/>
      <c r="F2139" s="124"/>
      <c r="G2139" s="55">
        <f>G2136*116.78%</f>
        <v>5.7338979999999999</v>
      </c>
    </row>
    <row r="2140" spans="1:7">
      <c r="A2140" s="123" t="s">
        <v>194</v>
      </c>
      <c r="B2140" s="124"/>
      <c r="C2140" s="124"/>
      <c r="D2140" s="124"/>
      <c r="E2140" s="124"/>
      <c r="F2140" s="124"/>
      <c r="G2140" s="55">
        <f>(G2139+G2138)*22.23%</f>
        <v>3.2153245254000002</v>
      </c>
    </row>
    <row r="2141" spans="1:7">
      <c r="A2141" s="123" t="s">
        <v>195</v>
      </c>
      <c r="B2141" s="124"/>
      <c r="C2141" s="124"/>
      <c r="D2141" s="124"/>
      <c r="E2141" s="124"/>
      <c r="F2141" s="124"/>
      <c r="G2141" s="55">
        <v>0</v>
      </c>
    </row>
    <row r="2142" spans="1:7">
      <c r="A2142" s="123" t="s">
        <v>196</v>
      </c>
      <c r="B2142" s="124"/>
      <c r="C2142" s="124"/>
      <c r="D2142" s="124"/>
      <c r="E2142" s="124"/>
      <c r="F2142" s="124"/>
      <c r="G2142" s="55">
        <f>SUM(G2139:G2141)</f>
        <v>8.9492225253999997</v>
      </c>
    </row>
    <row r="2143" spans="1:7">
      <c r="A2143" s="123" t="s">
        <v>197</v>
      </c>
      <c r="B2143" s="124"/>
      <c r="C2143" s="124"/>
      <c r="D2143" s="124"/>
      <c r="E2143" s="124"/>
      <c r="F2143" s="124"/>
      <c r="G2143" s="56">
        <f>TRUNC(G2138+G2142,2)</f>
        <v>17.670000000000002</v>
      </c>
    </row>
    <row r="2144" spans="1:7">
      <c r="A2144" s="123" t="s">
        <v>198</v>
      </c>
      <c r="B2144" s="124"/>
      <c r="C2144" s="124"/>
      <c r="D2144" s="124"/>
      <c r="E2144" s="124"/>
      <c r="F2144" s="124"/>
      <c r="G2144" s="55">
        <v>63.8</v>
      </c>
    </row>
    <row r="2145" spans="1:7">
      <c r="A2145" s="123" t="s">
        <v>199</v>
      </c>
      <c r="B2145" s="124"/>
      <c r="C2145" s="124"/>
      <c r="D2145" s="124"/>
      <c r="E2145" s="124"/>
      <c r="F2145" s="124"/>
      <c r="G2145" s="56">
        <f>TRUNC(G2143*G2144,2)</f>
        <v>1127.3399999999999</v>
      </c>
    </row>
    <row r="2146" spans="1:7">
      <c r="A2146" s="125"/>
      <c r="B2146" s="126"/>
      <c r="C2146" s="126"/>
      <c r="D2146" s="126"/>
      <c r="E2146" s="126"/>
      <c r="F2146" s="126"/>
      <c r="G2146" s="127"/>
    </row>
    <row r="2147" spans="1:7" ht="30.6">
      <c r="A2147" s="46" t="s">
        <v>26</v>
      </c>
      <c r="B2147" s="47" t="s">
        <v>27</v>
      </c>
      <c r="C2147" s="48" t="s">
        <v>17</v>
      </c>
      <c r="D2147" s="48" t="s">
        <v>18</v>
      </c>
      <c r="E2147" s="49"/>
      <c r="F2147" s="50"/>
      <c r="G2147" s="51"/>
    </row>
    <row r="2148" spans="1:7" ht="20.399999999999999">
      <c r="A2148" s="52" t="s">
        <v>200</v>
      </c>
      <c r="B2148" s="53" t="s">
        <v>201</v>
      </c>
      <c r="C2148" s="54" t="s">
        <v>17</v>
      </c>
      <c r="D2148" s="54" t="s">
        <v>189</v>
      </c>
      <c r="E2148" s="49">
        <v>0.13150000000000001</v>
      </c>
      <c r="F2148" s="50">
        <v>10.220000000000001</v>
      </c>
      <c r="G2148" s="51">
        <f t="shared" ref="G2148:G2149" si="133">TRUNC(F2148*E2148,2)</f>
        <v>1.34</v>
      </c>
    </row>
    <row r="2149" spans="1:7" ht="20.399999999999999">
      <c r="A2149" s="52" t="s">
        <v>202</v>
      </c>
      <c r="B2149" s="53" t="s">
        <v>203</v>
      </c>
      <c r="C2149" s="54" t="s">
        <v>17</v>
      </c>
      <c r="D2149" s="54" t="s">
        <v>189</v>
      </c>
      <c r="E2149" s="49">
        <v>0.19157550000000001</v>
      </c>
      <c r="F2149" s="50">
        <v>10.24</v>
      </c>
      <c r="G2149" s="51">
        <f t="shared" si="133"/>
        <v>1.96</v>
      </c>
    </row>
    <row r="2150" spans="1:7">
      <c r="A2150" s="123" t="s">
        <v>190</v>
      </c>
      <c r="B2150" s="124"/>
      <c r="C2150" s="124"/>
      <c r="D2150" s="124"/>
      <c r="E2150" s="124"/>
      <c r="F2150" s="124"/>
      <c r="G2150" s="55">
        <v>2</v>
      </c>
    </row>
    <row r="2151" spans="1:7">
      <c r="A2151" s="123" t="s">
        <v>191</v>
      </c>
      <c r="B2151" s="124"/>
      <c r="C2151" s="124"/>
      <c r="D2151" s="124"/>
      <c r="E2151" s="124"/>
      <c r="F2151" s="124"/>
      <c r="G2151" s="55">
        <v>1.3</v>
      </c>
    </row>
    <row r="2152" spans="1:7">
      <c r="A2152" s="123" t="s">
        <v>192</v>
      </c>
      <c r="B2152" s="124"/>
      <c r="C2152" s="124"/>
      <c r="D2152" s="124"/>
      <c r="E2152" s="124"/>
      <c r="F2152" s="124"/>
      <c r="G2152" s="56">
        <f>SUM(G2150:G2151)</f>
        <v>3.3</v>
      </c>
    </row>
    <row r="2153" spans="1:7">
      <c r="A2153" s="123" t="s">
        <v>193</v>
      </c>
      <c r="B2153" s="124"/>
      <c r="C2153" s="124"/>
      <c r="D2153" s="124"/>
      <c r="E2153" s="124"/>
      <c r="F2153" s="124"/>
      <c r="G2153" s="55">
        <f>G2150*116.78%</f>
        <v>2.3355999999999999</v>
      </c>
    </row>
    <row r="2154" spans="1:7">
      <c r="A2154" s="123" t="s">
        <v>194</v>
      </c>
      <c r="B2154" s="124"/>
      <c r="C2154" s="124"/>
      <c r="D2154" s="124"/>
      <c r="E2154" s="124"/>
      <c r="F2154" s="124"/>
      <c r="G2154" s="55">
        <f>(G2153+G2152)*22.23%</f>
        <v>1.25279388</v>
      </c>
    </row>
    <row r="2155" spans="1:7">
      <c r="A2155" s="123" t="s">
        <v>195</v>
      </c>
      <c r="B2155" s="124"/>
      <c r="C2155" s="124"/>
      <c r="D2155" s="124"/>
      <c r="E2155" s="124"/>
      <c r="F2155" s="124"/>
      <c r="G2155" s="55">
        <v>0</v>
      </c>
    </row>
    <row r="2156" spans="1:7">
      <c r="A2156" s="123" t="s">
        <v>196</v>
      </c>
      <c r="B2156" s="124"/>
      <c r="C2156" s="124"/>
      <c r="D2156" s="124"/>
      <c r="E2156" s="124"/>
      <c r="F2156" s="124"/>
      <c r="G2156" s="55">
        <f>SUM(G2153:G2155)</f>
        <v>3.5883938799999999</v>
      </c>
    </row>
    <row r="2157" spans="1:7">
      <c r="A2157" s="123" t="s">
        <v>197</v>
      </c>
      <c r="B2157" s="124"/>
      <c r="C2157" s="124"/>
      <c r="D2157" s="124"/>
      <c r="E2157" s="124"/>
      <c r="F2157" s="124"/>
      <c r="G2157" s="56">
        <f>TRUNC(G2152+G2156,2)</f>
        <v>6.88</v>
      </c>
    </row>
    <row r="2158" spans="1:7">
      <c r="A2158" s="123" t="s">
        <v>198</v>
      </c>
      <c r="B2158" s="124"/>
      <c r="C2158" s="124"/>
      <c r="D2158" s="124"/>
      <c r="E2158" s="124"/>
      <c r="F2158" s="124"/>
      <c r="G2158" s="55">
        <v>4.83</v>
      </c>
    </row>
    <row r="2159" spans="1:7">
      <c r="A2159" s="123" t="s">
        <v>199</v>
      </c>
      <c r="B2159" s="124"/>
      <c r="C2159" s="124"/>
      <c r="D2159" s="124"/>
      <c r="E2159" s="124"/>
      <c r="F2159" s="124"/>
      <c r="G2159" s="56">
        <f>TRUNC(G2157*G2158,2)</f>
        <v>33.229999999999997</v>
      </c>
    </row>
    <row r="2160" spans="1:7">
      <c r="A2160" s="125"/>
      <c r="B2160" s="126"/>
      <c r="C2160" s="126"/>
      <c r="D2160" s="126"/>
      <c r="E2160" s="126"/>
      <c r="F2160" s="126"/>
      <c r="G2160" s="127"/>
    </row>
    <row r="2161" spans="1:7" ht="30.6">
      <c r="A2161" s="46" t="s">
        <v>28</v>
      </c>
      <c r="B2161" s="47" t="s">
        <v>29</v>
      </c>
      <c r="C2161" s="48" t="s">
        <v>17</v>
      </c>
      <c r="D2161" s="48" t="s">
        <v>18</v>
      </c>
      <c r="E2161" s="49"/>
      <c r="F2161" s="50"/>
      <c r="G2161" s="51"/>
    </row>
    <row r="2162" spans="1:7" ht="30.6">
      <c r="A2162" s="52">
        <v>42013</v>
      </c>
      <c r="B2162" s="53" t="s">
        <v>206</v>
      </c>
      <c r="C2162" s="54" t="s">
        <v>45</v>
      </c>
      <c r="D2162" s="54" t="s">
        <v>207</v>
      </c>
      <c r="E2162" s="49">
        <v>9.8400000000000001E-2</v>
      </c>
      <c r="F2162" s="50">
        <v>5.4</v>
      </c>
      <c r="G2162" s="51">
        <f t="shared" ref="G2162:G2164" si="134">TRUNC(F2162*E2162,2)</f>
        <v>0.53</v>
      </c>
    </row>
    <row r="2163" spans="1:7" ht="20.399999999999999">
      <c r="A2163" s="52" t="s">
        <v>200</v>
      </c>
      <c r="B2163" s="53" t="s">
        <v>201</v>
      </c>
      <c r="C2163" s="54" t="s">
        <v>17</v>
      </c>
      <c r="D2163" s="54" t="s">
        <v>189</v>
      </c>
      <c r="E2163" s="49">
        <v>0.26</v>
      </c>
      <c r="F2163" s="50">
        <v>10.220000000000001</v>
      </c>
      <c r="G2163" s="51">
        <f t="shared" si="134"/>
        <v>2.65</v>
      </c>
    </row>
    <row r="2164" spans="1:7" ht="20.399999999999999">
      <c r="A2164" s="52" t="s">
        <v>202</v>
      </c>
      <c r="B2164" s="53" t="s">
        <v>203</v>
      </c>
      <c r="C2164" s="54" t="s">
        <v>17</v>
      </c>
      <c r="D2164" s="54" t="s">
        <v>189</v>
      </c>
      <c r="E2164" s="49">
        <v>0.66221099999999999</v>
      </c>
      <c r="F2164" s="50">
        <v>10.24</v>
      </c>
      <c r="G2164" s="51">
        <f t="shared" si="134"/>
        <v>6.78</v>
      </c>
    </row>
    <row r="2165" spans="1:7">
      <c r="A2165" s="123" t="s">
        <v>190</v>
      </c>
      <c r="B2165" s="124"/>
      <c r="C2165" s="124"/>
      <c r="D2165" s="124"/>
      <c r="E2165" s="124"/>
      <c r="F2165" s="124"/>
      <c r="G2165" s="55">
        <v>5.53</v>
      </c>
    </row>
    <row r="2166" spans="1:7">
      <c r="A2166" s="123" t="s">
        <v>191</v>
      </c>
      <c r="B2166" s="124"/>
      <c r="C2166" s="124"/>
      <c r="D2166" s="124"/>
      <c r="E2166" s="124"/>
      <c r="F2166" s="124"/>
      <c r="G2166" s="55">
        <v>4.43</v>
      </c>
    </row>
    <row r="2167" spans="1:7">
      <c r="A2167" s="123" t="s">
        <v>192</v>
      </c>
      <c r="B2167" s="124"/>
      <c r="C2167" s="124"/>
      <c r="D2167" s="124"/>
      <c r="E2167" s="124"/>
      <c r="F2167" s="124"/>
      <c r="G2167" s="56">
        <f>SUM(G2165:G2166)</f>
        <v>9.9600000000000009</v>
      </c>
    </row>
    <row r="2168" spans="1:7">
      <c r="A2168" s="123" t="s">
        <v>193</v>
      </c>
      <c r="B2168" s="124"/>
      <c r="C2168" s="124"/>
      <c r="D2168" s="124"/>
      <c r="E2168" s="124"/>
      <c r="F2168" s="124"/>
      <c r="G2168" s="55">
        <f>G2165*116.78%</f>
        <v>6.4579339999999998</v>
      </c>
    </row>
    <row r="2169" spans="1:7">
      <c r="A2169" s="123" t="s">
        <v>194</v>
      </c>
      <c r="B2169" s="124"/>
      <c r="C2169" s="124"/>
      <c r="D2169" s="124"/>
      <c r="E2169" s="124"/>
      <c r="F2169" s="124"/>
      <c r="G2169" s="55">
        <f>(G2168+G2167)*22.23%</f>
        <v>3.6497067282000004</v>
      </c>
    </row>
    <row r="2170" spans="1:7">
      <c r="A2170" s="123" t="s">
        <v>195</v>
      </c>
      <c r="B2170" s="124"/>
      <c r="C2170" s="124"/>
      <c r="D2170" s="124"/>
      <c r="E2170" s="124"/>
      <c r="F2170" s="124"/>
      <c r="G2170" s="55">
        <v>0</v>
      </c>
    </row>
    <row r="2171" spans="1:7">
      <c r="A2171" s="123" t="s">
        <v>196</v>
      </c>
      <c r="B2171" s="124"/>
      <c r="C2171" s="124"/>
      <c r="D2171" s="124"/>
      <c r="E2171" s="124"/>
      <c r="F2171" s="124"/>
      <c r="G2171" s="55">
        <f>SUM(G2168:G2170)</f>
        <v>10.1076407282</v>
      </c>
    </row>
    <row r="2172" spans="1:7">
      <c r="A2172" s="123" t="s">
        <v>197</v>
      </c>
      <c r="B2172" s="124"/>
      <c r="C2172" s="124"/>
      <c r="D2172" s="124"/>
      <c r="E2172" s="124"/>
      <c r="F2172" s="124"/>
      <c r="G2172" s="56">
        <f>TRUNC(G2167+G2171,2)</f>
        <v>20.059999999999999</v>
      </c>
    </row>
    <row r="2173" spans="1:7">
      <c r="A2173" s="123" t="s">
        <v>198</v>
      </c>
      <c r="B2173" s="124"/>
      <c r="C2173" s="124"/>
      <c r="D2173" s="124"/>
      <c r="E2173" s="124"/>
      <c r="F2173" s="124"/>
      <c r="G2173" s="55">
        <v>8.74</v>
      </c>
    </row>
    <row r="2174" spans="1:7">
      <c r="A2174" s="123" t="s">
        <v>199</v>
      </c>
      <c r="B2174" s="124"/>
      <c r="C2174" s="124"/>
      <c r="D2174" s="124"/>
      <c r="E2174" s="124"/>
      <c r="F2174" s="124"/>
      <c r="G2174" s="56">
        <f>TRUNC(G2172*G2173,2)</f>
        <v>175.32</v>
      </c>
    </row>
    <row r="2175" spans="1:7">
      <c r="A2175" s="125"/>
      <c r="B2175" s="126"/>
      <c r="C2175" s="126"/>
      <c r="D2175" s="126"/>
      <c r="E2175" s="126"/>
      <c r="F2175" s="126"/>
      <c r="G2175" s="127"/>
    </row>
    <row r="2176" spans="1:7">
      <c r="A2176" s="46">
        <v>2</v>
      </c>
      <c r="B2176" s="117" t="s">
        <v>33</v>
      </c>
      <c r="C2176" s="117"/>
      <c r="D2176" s="117"/>
      <c r="E2176" s="117"/>
      <c r="F2176" s="117"/>
      <c r="G2176" s="118"/>
    </row>
    <row r="2177" spans="1:7" ht="51">
      <c r="A2177" s="46" t="s">
        <v>34</v>
      </c>
      <c r="B2177" s="47" t="s">
        <v>35</v>
      </c>
      <c r="C2177" s="48" t="s">
        <v>17</v>
      </c>
      <c r="D2177" s="48" t="s">
        <v>18</v>
      </c>
      <c r="E2177" s="49"/>
      <c r="F2177" s="50"/>
      <c r="G2177" s="51"/>
    </row>
    <row r="2178" spans="1:7" ht="20.399999999999999">
      <c r="A2178" s="52">
        <v>1379</v>
      </c>
      <c r="B2178" s="53" t="s">
        <v>210</v>
      </c>
      <c r="C2178" s="54" t="s">
        <v>45</v>
      </c>
      <c r="D2178" s="54" t="s">
        <v>207</v>
      </c>
      <c r="E2178" s="49">
        <v>8</v>
      </c>
      <c r="F2178" s="50">
        <v>0.3</v>
      </c>
      <c r="G2178" s="51">
        <f t="shared" ref="G2178:G2184" si="135">TRUNC(F2178*E2178,2)</f>
        <v>2.4</v>
      </c>
    </row>
    <row r="2179" spans="1:7" ht="30.6">
      <c r="A2179" s="52">
        <v>3671</v>
      </c>
      <c r="B2179" s="53" t="s">
        <v>211</v>
      </c>
      <c r="C2179" s="54" t="s">
        <v>45</v>
      </c>
      <c r="D2179" s="54" t="s">
        <v>82</v>
      </c>
      <c r="E2179" s="49">
        <v>2</v>
      </c>
      <c r="F2179" s="50">
        <v>0.73</v>
      </c>
      <c r="G2179" s="51">
        <f t="shared" si="135"/>
        <v>1.46</v>
      </c>
    </row>
    <row r="2180" spans="1:7" ht="40.799999999999997">
      <c r="A2180" s="52">
        <v>4824</v>
      </c>
      <c r="B2180" s="53" t="s">
        <v>212</v>
      </c>
      <c r="C2180" s="54" t="s">
        <v>45</v>
      </c>
      <c r="D2180" s="54" t="s">
        <v>207</v>
      </c>
      <c r="E2180" s="49">
        <v>14</v>
      </c>
      <c r="F2180" s="50">
        <v>0.38</v>
      </c>
      <c r="G2180" s="51">
        <f t="shared" si="135"/>
        <v>5.32</v>
      </c>
    </row>
    <row r="2181" spans="1:7" ht="20.399999999999999">
      <c r="A2181" s="52">
        <v>7353</v>
      </c>
      <c r="B2181" s="53" t="s">
        <v>213</v>
      </c>
      <c r="C2181" s="54" t="s">
        <v>45</v>
      </c>
      <c r="D2181" s="54" t="s">
        <v>214</v>
      </c>
      <c r="E2181" s="49">
        <v>0.21176</v>
      </c>
      <c r="F2181" s="50">
        <v>14.61</v>
      </c>
      <c r="G2181" s="51">
        <f t="shared" si="135"/>
        <v>3.09</v>
      </c>
    </row>
    <row r="2182" spans="1:7" ht="20.399999999999999">
      <c r="A2182" s="52" t="s">
        <v>200</v>
      </c>
      <c r="B2182" s="53" t="s">
        <v>201</v>
      </c>
      <c r="C2182" s="54" t="s">
        <v>17</v>
      </c>
      <c r="D2182" s="54" t="s">
        <v>189</v>
      </c>
      <c r="E2182" s="49">
        <v>0.51571856000000005</v>
      </c>
      <c r="F2182" s="50">
        <v>10.220000000000001</v>
      </c>
      <c r="G2182" s="51">
        <f t="shared" si="135"/>
        <v>5.27</v>
      </c>
    </row>
    <row r="2183" spans="1:7" ht="20.399999999999999">
      <c r="A2183" s="52" t="s">
        <v>202</v>
      </c>
      <c r="B2183" s="53" t="s">
        <v>203</v>
      </c>
      <c r="C2183" s="54" t="s">
        <v>17</v>
      </c>
      <c r="D2183" s="54" t="s">
        <v>189</v>
      </c>
      <c r="E2183" s="49">
        <v>2.5</v>
      </c>
      <c r="F2183" s="50">
        <v>10.24</v>
      </c>
      <c r="G2183" s="51">
        <f t="shared" si="135"/>
        <v>25.6</v>
      </c>
    </row>
    <row r="2184" spans="1:7" ht="40.799999999999997">
      <c r="A2184" s="52" t="s">
        <v>215</v>
      </c>
      <c r="B2184" s="53" t="s">
        <v>216</v>
      </c>
      <c r="C2184" s="54" t="s">
        <v>17</v>
      </c>
      <c r="D2184" s="54" t="s">
        <v>217</v>
      </c>
      <c r="E2184" s="49">
        <v>1.5</v>
      </c>
      <c r="F2184" s="50">
        <v>1.59</v>
      </c>
      <c r="G2184" s="51">
        <f t="shared" si="135"/>
        <v>2.38</v>
      </c>
    </row>
    <row r="2185" spans="1:7">
      <c r="A2185" s="123" t="s">
        <v>190</v>
      </c>
      <c r="B2185" s="124"/>
      <c r="C2185" s="124"/>
      <c r="D2185" s="124"/>
      <c r="E2185" s="124"/>
      <c r="F2185" s="124"/>
      <c r="G2185" s="55">
        <v>17.66</v>
      </c>
    </row>
    <row r="2186" spans="1:7">
      <c r="A2186" s="123" t="s">
        <v>191</v>
      </c>
      <c r="B2186" s="124"/>
      <c r="C2186" s="124"/>
      <c r="D2186" s="124"/>
      <c r="E2186" s="124"/>
      <c r="F2186" s="124"/>
      <c r="G2186" s="55">
        <v>27.860000000000003</v>
      </c>
    </row>
    <row r="2187" spans="1:7">
      <c r="A2187" s="123" t="s">
        <v>192</v>
      </c>
      <c r="B2187" s="124"/>
      <c r="C2187" s="124"/>
      <c r="D2187" s="124"/>
      <c r="E2187" s="124"/>
      <c r="F2187" s="124"/>
      <c r="G2187" s="56">
        <f>SUM(G2185:G2186)</f>
        <v>45.52</v>
      </c>
    </row>
    <row r="2188" spans="1:7">
      <c r="A2188" s="123" t="s">
        <v>193</v>
      </c>
      <c r="B2188" s="124"/>
      <c r="C2188" s="124"/>
      <c r="D2188" s="124"/>
      <c r="E2188" s="124"/>
      <c r="F2188" s="124"/>
      <c r="G2188" s="55">
        <f>G2185*116.78%</f>
        <v>20.623348</v>
      </c>
    </row>
    <row r="2189" spans="1:7">
      <c r="A2189" s="123" t="s">
        <v>194</v>
      </c>
      <c r="B2189" s="124"/>
      <c r="C2189" s="124"/>
      <c r="D2189" s="124"/>
      <c r="E2189" s="124"/>
      <c r="F2189" s="124"/>
      <c r="G2189" s="55">
        <f>(G2188+G2187)*22.23%</f>
        <v>14.7036662604</v>
      </c>
    </row>
    <row r="2190" spans="1:7">
      <c r="A2190" s="123" t="s">
        <v>195</v>
      </c>
      <c r="B2190" s="124"/>
      <c r="C2190" s="124"/>
      <c r="D2190" s="124"/>
      <c r="E2190" s="124"/>
      <c r="F2190" s="124"/>
      <c r="G2190" s="55">
        <v>0</v>
      </c>
    </row>
    <row r="2191" spans="1:7">
      <c r="A2191" s="123" t="s">
        <v>196</v>
      </c>
      <c r="B2191" s="124"/>
      <c r="C2191" s="124"/>
      <c r="D2191" s="124"/>
      <c r="E2191" s="124"/>
      <c r="F2191" s="124"/>
      <c r="G2191" s="55">
        <f>SUM(G2188:G2190)</f>
        <v>35.327014260399999</v>
      </c>
    </row>
    <row r="2192" spans="1:7">
      <c r="A2192" s="123" t="s">
        <v>197</v>
      </c>
      <c r="B2192" s="124"/>
      <c r="C2192" s="124"/>
      <c r="D2192" s="124"/>
      <c r="E2192" s="124"/>
      <c r="F2192" s="124"/>
      <c r="G2192" s="56">
        <f>TRUNC(G2187+G2191,2)</f>
        <v>80.84</v>
      </c>
    </row>
    <row r="2193" spans="1:7">
      <c r="A2193" s="123" t="s">
        <v>198</v>
      </c>
      <c r="B2193" s="124"/>
      <c r="C2193" s="124"/>
      <c r="D2193" s="124"/>
      <c r="E2193" s="124"/>
      <c r="F2193" s="124"/>
      <c r="G2193" s="55">
        <v>35.520000000000003</v>
      </c>
    </row>
    <row r="2194" spans="1:7">
      <c r="A2194" s="123" t="s">
        <v>199</v>
      </c>
      <c r="B2194" s="124"/>
      <c r="C2194" s="124"/>
      <c r="D2194" s="124"/>
      <c r="E2194" s="124"/>
      <c r="F2194" s="124"/>
      <c r="G2194" s="56">
        <f>TRUNC(G2192*G2193,2)</f>
        <v>2871.43</v>
      </c>
    </row>
    <row r="2195" spans="1:7">
      <c r="A2195" s="125"/>
      <c r="B2195" s="126"/>
      <c r="C2195" s="126"/>
      <c r="D2195" s="126"/>
      <c r="E2195" s="126"/>
      <c r="F2195" s="126"/>
      <c r="G2195" s="127"/>
    </row>
    <row r="2196" spans="1:7">
      <c r="A2196" s="46">
        <v>3</v>
      </c>
      <c r="B2196" s="117" t="s">
        <v>36</v>
      </c>
      <c r="C2196" s="117"/>
      <c r="D2196" s="117"/>
      <c r="E2196" s="117"/>
      <c r="F2196" s="117"/>
      <c r="G2196" s="118"/>
    </row>
    <row r="2197" spans="1:7" ht="102">
      <c r="A2197" s="46" t="s">
        <v>37</v>
      </c>
      <c r="B2197" s="47" t="s">
        <v>38</v>
      </c>
      <c r="C2197" s="48" t="s">
        <v>17</v>
      </c>
      <c r="D2197" s="48" t="s">
        <v>32</v>
      </c>
      <c r="E2197" s="49"/>
      <c r="F2197" s="50"/>
      <c r="G2197" s="51"/>
    </row>
    <row r="2198" spans="1:7" ht="40.799999999999997">
      <c r="A2198" s="52" t="s">
        <v>218</v>
      </c>
      <c r="B2198" s="53" t="s">
        <v>219</v>
      </c>
      <c r="C2198" s="54" t="s">
        <v>17</v>
      </c>
      <c r="D2198" s="54" t="s">
        <v>32</v>
      </c>
      <c r="E2198" s="49">
        <v>1</v>
      </c>
      <c r="F2198" s="50">
        <v>111.98</v>
      </c>
      <c r="G2198" s="51">
        <f t="shared" ref="G2198:G2202" si="136">TRUNC(F2198*E2198,2)</f>
        <v>111.98</v>
      </c>
    </row>
    <row r="2199" spans="1:7" ht="40.799999999999997">
      <c r="A2199" s="52" t="s">
        <v>220</v>
      </c>
      <c r="B2199" s="53" t="s">
        <v>221</v>
      </c>
      <c r="C2199" s="54" t="s">
        <v>17</v>
      </c>
      <c r="D2199" s="54" t="s">
        <v>32</v>
      </c>
      <c r="E2199" s="49">
        <v>1</v>
      </c>
      <c r="F2199" s="50">
        <v>37.81</v>
      </c>
      <c r="G2199" s="51">
        <f t="shared" si="136"/>
        <v>37.81</v>
      </c>
    </row>
    <row r="2200" spans="1:7" ht="51">
      <c r="A2200" s="52" t="s">
        <v>222</v>
      </c>
      <c r="B2200" s="53" t="s">
        <v>223</v>
      </c>
      <c r="C2200" s="54" t="s">
        <v>17</v>
      </c>
      <c r="D2200" s="54" t="s">
        <v>32</v>
      </c>
      <c r="E2200" s="49">
        <v>1</v>
      </c>
      <c r="F2200" s="50">
        <v>251.85</v>
      </c>
      <c r="G2200" s="51">
        <f t="shared" si="136"/>
        <v>251.85</v>
      </c>
    </row>
    <row r="2201" spans="1:7" ht="51">
      <c r="A2201" s="52" t="s">
        <v>224</v>
      </c>
      <c r="B2201" s="53" t="s">
        <v>225</v>
      </c>
      <c r="C2201" s="54" t="s">
        <v>17</v>
      </c>
      <c r="D2201" s="54" t="s">
        <v>32</v>
      </c>
      <c r="E2201" s="49">
        <v>2</v>
      </c>
      <c r="F2201" s="50">
        <v>15.41</v>
      </c>
      <c r="G2201" s="51">
        <f t="shared" si="136"/>
        <v>30.82</v>
      </c>
    </row>
    <row r="2202" spans="1:7" ht="51">
      <c r="A2202" s="52" t="s">
        <v>226</v>
      </c>
      <c r="B2202" s="53" t="s">
        <v>227</v>
      </c>
      <c r="C2202" s="54" t="s">
        <v>17</v>
      </c>
      <c r="D2202" s="54" t="s">
        <v>32</v>
      </c>
      <c r="E2202" s="49">
        <v>1</v>
      </c>
      <c r="F2202" s="50">
        <v>66.48</v>
      </c>
      <c r="G2202" s="51">
        <f t="shared" si="136"/>
        <v>66.48</v>
      </c>
    </row>
    <row r="2203" spans="1:7">
      <c r="A2203" s="123" t="s">
        <v>190</v>
      </c>
      <c r="B2203" s="124"/>
      <c r="C2203" s="124"/>
      <c r="D2203" s="124"/>
      <c r="E2203" s="124"/>
      <c r="F2203" s="124"/>
      <c r="G2203" s="55">
        <v>73.87</v>
      </c>
    </row>
    <row r="2204" spans="1:7">
      <c r="A2204" s="123" t="s">
        <v>191</v>
      </c>
      <c r="B2204" s="124"/>
      <c r="C2204" s="124"/>
      <c r="D2204" s="124"/>
      <c r="E2204" s="124"/>
      <c r="F2204" s="124"/>
      <c r="G2204" s="55">
        <v>425.07</v>
      </c>
    </row>
    <row r="2205" spans="1:7">
      <c r="A2205" s="123" t="s">
        <v>192</v>
      </c>
      <c r="B2205" s="124"/>
      <c r="C2205" s="124"/>
      <c r="D2205" s="124"/>
      <c r="E2205" s="124"/>
      <c r="F2205" s="124"/>
      <c r="G2205" s="56">
        <f>SUM(G2203:G2204)</f>
        <v>498.94</v>
      </c>
    </row>
    <row r="2206" spans="1:7">
      <c r="A2206" s="123" t="s">
        <v>193</v>
      </c>
      <c r="B2206" s="124"/>
      <c r="C2206" s="124"/>
      <c r="D2206" s="124"/>
      <c r="E2206" s="124"/>
      <c r="F2206" s="124"/>
      <c r="G2206" s="55">
        <f>G2203*116.78%</f>
        <v>86.265386000000007</v>
      </c>
    </row>
    <row r="2207" spans="1:7">
      <c r="A2207" s="123" t="s">
        <v>194</v>
      </c>
      <c r="B2207" s="124"/>
      <c r="C2207" s="124"/>
      <c r="D2207" s="124"/>
      <c r="E2207" s="124"/>
      <c r="F2207" s="124"/>
      <c r="G2207" s="55">
        <f>(G2206+G2205)*22.23%</f>
        <v>130.09115730779999</v>
      </c>
    </row>
    <row r="2208" spans="1:7">
      <c r="A2208" s="123" t="s">
        <v>195</v>
      </c>
      <c r="B2208" s="124"/>
      <c r="C2208" s="124"/>
      <c r="D2208" s="124"/>
      <c r="E2208" s="124"/>
      <c r="F2208" s="124"/>
      <c r="G2208" s="55">
        <v>0</v>
      </c>
    </row>
    <row r="2209" spans="1:7">
      <c r="A2209" s="123" t="s">
        <v>196</v>
      </c>
      <c r="B2209" s="124"/>
      <c r="C2209" s="124"/>
      <c r="D2209" s="124"/>
      <c r="E2209" s="124"/>
      <c r="F2209" s="124"/>
      <c r="G2209" s="55">
        <f>SUM(G2206:G2208)</f>
        <v>216.3565433078</v>
      </c>
    </row>
    <row r="2210" spans="1:7">
      <c r="A2210" s="123" t="s">
        <v>197</v>
      </c>
      <c r="B2210" s="124"/>
      <c r="C2210" s="124"/>
      <c r="D2210" s="124"/>
      <c r="E2210" s="124"/>
      <c r="F2210" s="124"/>
      <c r="G2210" s="56">
        <f>TRUNC(G2205+G2209,2)</f>
        <v>715.29</v>
      </c>
    </row>
    <row r="2211" spans="1:7">
      <c r="A2211" s="123" t="s">
        <v>198</v>
      </c>
      <c r="B2211" s="124"/>
      <c r="C2211" s="124"/>
      <c r="D2211" s="124"/>
      <c r="E2211" s="124"/>
      <c r="F2211" s="124"/>
      <c r="G2211" s="55">
        <v>2</v>
      </c>
    </row>
    <row r="2212" spans="1:7">
      <c r="A2212" s="123" t="s">
        <v>199</v>
      </c>
      <c r="B2212" s="124"/>
      <c r="C2212" s="124"/>
      <c r="D2212" s="124"/>
      <c r="E2212" s="124"/>
      <c r="F2212" s="124"/>
      <c r="G2212" s="56">
        <f>TRUNC(G2210*G2211,2)</f>
        <v>1430.58</v>
      </c>
    </row>
    <row r="2213" spans="1:7">
      <c r="A2213" s="125"/>
      <c r="B2213" s="126"/>
      <c r="C2213" s="126"/>
      <c r="D2213" s="126"/>
      <c r="E2213" s="126"/>
      <c r="F2213" s="126"/>
      <c r="G2213" s="127"/>
    </row>
    <row r="2214" spans="1:7" ht="51">
      <c r="A2214" s="46" t="s">
        <v>39</v>
      </c>
      <c r="B2214" s="47" t="s">
        <v>40</v>
      </c>
      <c r="C2214" s="48" t="s">
        <v>17</v>
      </c>
      <c r="D2214" s="48" t="s">
        <v>18</v>
      </c>
      <c r="E2214" s="49"/>
      <c r="F2214" s="50"/>
      <c r="G2214" s="51"/>
    </row>
    <row r="2215" spans="1:7" ht="30.6">
      <c r="A2215" s="52">
        <v>142</v>
      </c>
      <c r="B2215" s="53" t="s">
        <v>228</v>
      </c>
      <c r="C2215" s="54" t="s">
        <v>45</v>
      </c>
      <c r="D2215" s="54" t="s">
        <v>229</v>
      </c>
      <c r="E2215" s="49">
        <v>0.88290000000000002</v>
      </c>
      <c r="F2215" s="50">
        <v>25.81</v>
      </c>
      <c r="G2215" s="51">
        <f t="shared" ref="G2215:G2220" si="137">TRUNC(F2215*E2215,2)</f>
        <v>22.78</v>
      </c>
    </row>
    <row r="2216" spans="1:7" ht="51">
      <c r="A2216" s="52">
        <v>39025</v>
      </c>
      <c r="B2216" s="53" t="s">
        <v>230</v>
      </c>
      <c r="C2216" s="54" t="s">
        <v>45</v>
      </c>
      <c r="D2216" s="54" t="s">
        <v>32</v>
      </c>
      <c r="E2216" s="49">
        <v>0.54730000000000001</v>
      </c>
      <c r="F2216" s="50">
        <v>652.08000000000004</v>
      </c>
      <c r="G2216" s="51">
        <f t="shared" si="137"/>
        <v>356.88</v>
      </c>
    </row>
    <row r="2217" spans="1:7" ht="40.799999999999997">
      <c r="A2217" s="52">
        <v>40555</v>
      </c>
      <c r="B2217" s="53" t="s">
        <v>231</v>
      </c>
      <c r="C2217" s="54" t="s">
        <v>45</v>
      </c>
      <c r="D2217" s="54" t="s">
        <v>82</v>
      </c>
      <c r="E2217" s="49">
        <v>6.8503999999999996</v>
      </c>
      <c r="F2217" s="50">
        <v>16.54</v>
      </c>
      <c r="G2217" s="51">
        <f t="shared" si="137"/>
        <v>113.3</v>
      </c>
    </row>
    <row r="2218" spans="1:7" ht="40.799999999999997">
      <c r="A2218" s="52">
        <v>7568</v>
      </c>
      <c r="B2218" s="53" t="s">
        <v>232</v>
      </c>
      <c r="C2218" s="54" t="s">
        <v>45</v>
      </c>
      <c r="D2218" s="54" t="s">
        <v>32</v>
      </c>
      <c r="E2218" s="49">
        <v>4.8166000000000002</v>
      </c>
      <c r="F2218" s="50">
        <v>0.41</v>
      </c>
      <c r="G2218" s="51">
        <f t="shared" si="137"/>
        <v>1.97</v>
      </c>
    </row>
    <row r="2219" spans="1:7" ht="20.399999999999999">
      <c r="A2219" s="52" t="s">
        <v>200</v>
      </c>
      <c r="B2219" s="53" t="s">
        <v>201</v>
      </c>
      <c r="C2219" s="54" t="s">
        <v>17</v>
      </c>
      <c r="D2219" s="54" t="s">
        <v>189</v>
      </c>
      <c r="E2219" s="49">
        <v>0.28966999999999998</v>
      </c>
      <c r="F2219" s="50">
        <v>10.220000000000001</v>
      </c>
      <c r="G2219" s="51">
        <f t="shared" si="137"/>
        <v>2.96</v>
      </c>
    </row>
    <row r="2220" spans="1:7" ht="20.399999999999999">
      <c r="A2220" s="52" t="s">
        <v>202</v>
      </c>
      <c r="B2220" s="53" t="s">
        <v>203</v>
      </c>
      <c r="C2220" s="54" t="s">
        <v>17</v>
      </c>
      <c r="D2220" s="54" t="s">
        <v>189</v>
      </c>
      <c r="E2220" s="49">
        <v>0.191</v>
      </c>
      <c r="F2220" s="50">
        <v>10.24</v>
      </c>
      <c r="G2220" s="51">
        <f t="shared" si="137"/>
        <v>1.95</v>
      </c>
    </row>
    <row r="2221" spans="1:7">
      <c r="A2221" s="123" t="s">
        <v>190</v>
      </c>
      <c r="B2221" s="124"/>
      <c r="C2221" s="124"/>
      <c r="D2221" s="124"/>
      <c r="E2221" s="124"/>
      <c r="F2221" s="124"/>
      <c r="G2221" s="55">
        <v>3.07</v>
      </c>
    </row>
    <row r="2222" spans="1:7">
      <c r="A2222" s="123" t="s">
        <v>191</v>
      </c>
      <c r="B2222" s="124"/>
      <c r="C2222" s="124"/>
      <c r="D2222" s="124"/>
      <c r="E2222" s="124"/>
      <c r="F2222" s="124"/>
      <c r="G2222" s="55">
        <v>496.77000000000004</v>
      </c>
    </row>
    <row r="2223" spans="1:7">
      <c r="A2223" s="123" t="s">
        <v>192</v>
      </c>
      <c r="B2223" s="124"/>
      <c r="C2223" s="124"/>
      <c r="D2223" s="124"/>
      <c r="E2223" s="124"/>
      <c r="F2223" s="124"/>
      <c r="G2223" s="56">
        <f>SUM(G2221:G2222)</f>
        <v>499.84000000000003</v>
      </c>
    </row>
    <row r="2224" spans="1:7">
      <c r="A2224" s="123" t="s">
        <v>193</v>
      </c>
      <c r="B2224" s="124"/>
      <c r="C2224" s="124"/>
      <c r="D2224" s="124"/>
      <c r="E2224" s="124"/>
      <c r="F2224" s="124"/>
      <c r="G2224" s="55">
        <f>G2221*116.78%</f>
        <v>3.5851459999999995</v>
      </c>
    </row>
    <row r="2225" spans="1:7">
      <c r="A2225" s="123" t="s">
        <v>194</v>
      </c>
      <c r="B2225" s="124"/>
      <c r="C2225" s="124"/>
      <c r="D2225" s="124"/>
      <c r="E2225" s="124"/>
      <c r="F2225" s="124"/>
      <c r="G2225" s="55">
        <f>(G2224+G2223)*22.23%</f>
        <v>111.91140995580001</v>
      </c>
    </row>
    <row r="2226" spans="1:7">
      <c r="A2226" s="123" t="s">
        <v>195</v>
      </c>
      <c r="B2226" s="124"/>
      <c r="C2226" s="124"/>
      <c r="D2226" s="124"/>
      <c r="E2226" s="124"/>
      <c r="F2226" s="124"/>
      <c r="G2226" s="55">
        <v>0</v>
      </c>
    </row>
    <row r="2227" spans="1:7">
      <c r="A2227" s="123" t="s">
        <v>196</v>
      </c>
      <c r="B2227" s="124"/>
      <c r="C2227" s="124"/>
      <c r="D2227" s="124"/>
      <c r="E2227" s="124"/>
      <c r="F2227" s="124"/>
      <c r="G2227" s="55">
        <f>SUM(G2224:G2226)</f>
        <v>115.49655595580001</v>
      </c>
    </row>
    <row r="2228" spans="1:7">
      <c r="A2228" s="123" t="s">
        <v>197</v>
      </c>
      <c r="B2228" s="124"/>
      <c r="C2228" s="124"/>
      <c r="D2228" s="124"/>
      <c r="E2228" s="124"/>
      <c r="F2228" s="124"/>
      <c r="G2228" s="56">
        <f>TRUNC(G2223+G2227,2)</f>
        <v>615.33000000000004</v>
      </c>
    </row>
    <row r="2229" spans="1:7">
      <c r="A2229" s="123" t="s">
        <v>198</v>
      </c>
      <c r="B2229" s="124"/>
      <c r="C2229" s="124"/>
      <c r="D2229" s="124"/>
      <c r="E2229" s="124"/>
      <c r="F2229" s="124"/>
      <c r="G2229" s="55">
        <v>3.1</v>
      </c>
    </row>
    <row r="2230" spans="1:7">
      <c r="A2230" s="123" t="s">
        <v>199</v>
      </c>
      <c r="B2230" s="124"/>
      <c r="C2230" s="124"/>
      <c r="D2230" s="124"/>
      <c r="E2230" s="124"/>
      <c r="F2230" s="124"/>
      <c r="G2230" s="56">
        <f>TRUNC(G2228*G2229,2)</f>
        <v>1907.52</v>
      </c>
    </row>
    <row r="2231" spans="1:7">
      <c r="A2231" s="125"/>
      <c r="B2231" s="126"/>
      <c r="C2231" s="126"/>
      <c r="D2231" s="126"/>
      <c r="E2231" s="126"/>
      <c r="F2231" s="126"/>
      <c r="G2231" s="127"/>
    </row>
    <row r="2232" spans="1:7" ht="51">
      <c r="A2232" s="46" t="s">
        <v>41</v>
      </c>
      <c r="B2232" s="47" t="s">
        <v>42</v>
      </c>
      <c r="C2232" s="48" t="s">
        <v>17</v>
      </c>
      <c r="D2232" s="48" t="s">
        <v>18</v>
      </c>
      <c r="E2232" s="49"/>
      <c r="F2232" s="50"/>
      <c r="G2232" s="51"/>
    </row>
    <row r="2233" spans="1:7" ht="40.799999999999997">
      <c r="A2233" s="52">
        <v>11950</v>
      </c>
      <c r="B2233" s="53" t="s">
        <v>233</v>
      </c>
      <c r="C2233" s="54" t="s">
        <v>45</v>
      </c>
      <c r="D2233" s="54" t="s">
        <v>32</v>
      </c>
      <c r="E2233" s="49">
        <v>7.3</v>
      </c>
      <c r="F2233" s="50">
        <v>0.13</v>
      </c>
      <c r="G2233" s="51">
        <f t="shared" ref="G2233:G2237" si="138">TRUNC(F2233*E2233,2)</f>
        <v>0.94</v>
      </c>
    </row>
    <row r="2234" spans="1:7" ht="30.6">
      <c r="A2234" s="52">
        <v>142</v>
      </c>
      <c r="B2234" s="53" t="s">
        <v>228</v>
      </c>
      <c r="C2234" s="54" t="s">
        <v>45</v>
      </c>
      <c r="D2234" s="54" t="s">
        <v>229</v>
      </c>
      <c r="E2234" s="49">
        <v>0.26769999999999999</v>
      </c>
      <c r="F2234" s="50">
        <v>25.81</v>
      </c>
      <c r="G2234" s="51">
        <f t="shared" si="138"/>
        <v>6.9</v>
      </c>
    </row>
    <row r="2235" spans="1:7" ht="30.6">
      <c r="A2235" s="52">
        <v>34364</v>
      </c>
      <c r="B2235" s="53" t="s">
        <v>234</v>
      </c>
      <c r="C2235" s="54" t="s">
        <v>45</v>
      </c>
      <c r="D2235" s="54" t="s">
        <v>32</v>
      </c>
      <c r="E2235" s="49">
        <v>0.55600000000000005</v>
      </c>
      <c r="F2235" s="50">
        <v>503.1</v>
      </c>
      <c r="G2235" s="51">
        <f t="shared" si="138"/>
        <v>279.72000000000003</v>
      </c>
    </row>
    <row r="2236" spans="1:7" ht="20.399999999999999">
      <c r="A2236" s="52" t="s">
        <v>200</v>
      </c>
      <c r="B2236" s="53" t="s">
        <v>201</v>
      </c>
      <c r="C2236" s="54" t="s">
        <v>17</v>
      </c>
      <c r="D2236" s="54" t="s">
        <v>189</v>
      </c>
      <c r="E2236" s="49">
        <v>0.6</v>
      </c>
      <c r="F2236" s="50">
        <v>10.220000000000001</v>
      </c>
      <c r="G2236" s="51">
        <f t="shared" si="138"/>
        <v>6.13</v>
      </c>
    </row>
    <row r="2237" spans="1:7" ht="20.399999999999999">
      <c r="A2237" s="52" t="s">
        <v>202</v>
      </c>
      <c r="B2237" s="53" t="s">
        <v>203</v>
      </c>
      <c r="C2237" s="54" t="s">
        <v>17</v>
      </c>
      <c r="D2237" s="54" t="s">
        <v>189</v>
      </c>
      <c r="E2237" s="49">
        <v>0.25</v>
      </c>
      <c r="F2237" s="50">
        <v>10.24</v>
      </c>
      <c r="G2237" s="51">
        <f t="shared" si="138"/>
        <v>2.56</v>
      </c>
    </row>
    <row r="2238" spans="1:7">
      <c r="A2238" s="123" t="s">
        <v>190</v>
      </c>
      <c r="B2238" s="124"/>
      <c r="C2238" s="124"/>
      <c r="D2238" s="124"/>
      <c r="E2238" s="124"/>
      <c r="F2238" s="124"/>
      <c r="G2238" s="55">
        <v>5.5</v>
      </c>
    </row>
    <row r="2239" spans="1:7">
      <c r="A2239" s="123" t="s">
        <v>191</v>
      </c>
      <c r="B2239" s="124"/>
      <c r="C2239" s="124"/>
      <c r="D2239" s="124"/>
      <c r="E2239" s="124"/>
      <c r="F2239" s="124"/>
      <c r="G2239" s="55">
        <v>290.75</v>
      </c>
    </row>
    <row r="2240" spans="1:7">
      <c r="A2240" s="123" t="s">
        <v>192</v>
      </c>
      <c r="B2240" s="124"/>
      <c r="C2240" s="124"/>
      <c r="D2240" s="124"/>
      <c r="E2240" s="124"/>
      <c r="F2240" s="124"/>
      <c r="G2240" s="56">
        <f>SUM(G2238:G2239)</f>
        <v>296.25</v>
      </c>
    </row>
    <row r="2241" spans="1:7">
      <c r="A2241" s="123" t="s">
        <v>193</v>
      </c>
      <c r="B2241" s="124"/>
      <c r="C2241" s="124"/>
      <c r="D2241" s="124"/>
      <c r="E2241" s="124"/>
      <c r="F2241" s="124"/>
      <c r="G2241" s="55">
        <f>G2238*116.78%</f>
        <v>6.4228999999999994</v>
      </c>
    </row>
    <row r="2242" spans="1:7">
      <c r="A2242" s="123" t="s">
        <v>194</v>
      </c>
      <c r="B2242" s="124"/>
      <c r="C2242" s="124"/>
      <c r="D2242" s="124"/>
      <c r="E2242" s="124"/>
      <c r="F2242" s="124"/>
      <c r="G2242" s="55">
        <f>(G2241+G2240)*22.23%</f>
        <v>67.284185669999999</v>
      </c>
    </row>
    <row r="2243" spans="1:7">
      <c r="A2243" s="123" t="s">
        <v>195</v>
      </c>
      <c r="B2243" s="124"/>
      <c r="C2243" s="124"/>
      <c r="D2243" s="124"/>
      <c r="E2243" s="124"/>
      <c r="F2243" s="124"/>
      <c r="G2243" s="55">
        <v>0</v>
      </c>
    </row>
    <row r="2244" spans="1:7">
      <c r="A2244" s="123" t="s">
        <v>196</v>
      </c>
      <c r="B2244" s="124"/>
      <c r="C2244" s="124"/>
      <c r="D2244" s="124"/>
      <c r="E2244" s="124"/>
      <c r="F2244" s="124"/>
      <c r="G2244" s="55">
        <f>SUM(G2241:G2243)</f>
        <v>73.707085669999998</v>
      </c>
    </row>
    <row r="2245" spans="1:7">
      <c r="A2245" s="123" t="s">
        <v>197</v>
      </c>
      <c r="B2245" s="124"/>
      <c r="C2245" s="124"/>
      <c r="D2245" s="124"/>
      <c r="E2245" s="124"/>
      <c r="F2245" s="124"/>
      <c r="G2245" s="56">
        <f>TRUNC(G2240+G2244,2)</f>
        <v>369.95</v>
      </c>
    </row>
    <row r="2246" spans="1:7">
      <c r="A2246" s="123" t="s">
        <v>198</v>
      </c>
      <c r="B2246" s="124"/>
      <c r="C2246" s="124"/>
      <c r="D2246" s="124"/>
      <c r="E2246" s="124"/>
      <c r="F2246" s="124"/>
      <c r="G2246" s="55">
        <v>8.74</v>
      </c>
    </row>
    <row r="2247" spans="1:7">
      <c r="A2247" s="123" t="s">
        <v>199</v>
      </c>
      <c r="B2247" s="124"/>
      <c r="C2247" s="124"/>
      <c r="D2247" s="124"/>
      <c r="E2247" s="124"/>
      <c r="F2247" s="124"/>
      <c r="G2247" s="56">
        <f>TRUNC(G2245*G2246,2)</f>
        <v>3233.36</v>
      </c>
    </row>
    <row r="2248" spans="1:7">
      <c r="A2248" s="125"/>
      <c r="B2248" s="126"/>
      <c r="C2248" s="126"/>
      <c r="D2248" s="126"/>
      <c r="E2248" s="126"/>
      <c r="F2248" s="126"/>
      <c r="G2248" s="127"/>
    </row>
    <row r="2249" spans="1:7" ht="20.399999999999999">
      <c r="A2249" s="46" t="s">
        <v>97</v>
      </c>
      <c r="B2249" s="47" t="s">
        <v>98</v>
      </c>
      <c r="C2249" s="48" t="s">
        <v>17</v>
      </c>
      <c r="D2249" s="48" t="s">
        <v>32</v>
      </c>
      <c r="E2249" s="49"/>
      <c r="F2249" s="50"/>
      <c r="G2249" s="51"/>
    </row>
    <row r="2250" spans="1:7" ht="20.399999999999999">
      <c r="A2250" s="52">
        <v>1339</v>
      </c>
      <c r="B2250" s="53" t="s">
        <v>292</v>
      </c>
      <c r="C2250" s="54" t="s">
        <v>45</v>
      </c>
      <c r="D2250" s="54" t="s">
        <v>207</v>
      </c>
      <c r="E2250" s="49">
        <v>0.224</v>
      </c>
      <c r="F2250" s="50">
        <v>19.29</v>
      </c>
      <c r="G2250" s="51">
        <f t="shared" ref="G2250:G2259" si="139">TRUNC(F2250*E2250,2)</f>
        <v>4.32</v>
      </c>
    </row>
    <row r="2251" spans="1:7" ht="20.399999999999999">
      <c r="A2251" s="52">
        <v>1340</v>
      </c>
      <c r="B2251" s="53" t="s">
        <v>293</v>
      </c>
      <c r="C2251" s="54" t="s">
        <v>45</v>
      </c>
      <c r="D2251" s="54" t="s">
        <v>18</v>
      </c>
      <c r="E2251" s="49">
        <v>1.925</v>
      </c>
      <c r="F2251" s="50">
        <v>18.940000000000001</v>
      </c>
      <c r="G2251" s="51">
        <f t="shared" si="139"/>
        <v>36.450000000000003</v>
      </c>
    </row>
    <row r="2252" spans="1:7" ht="20.399999999999999">
      <c r="A2252" s="52">
        <v>34664</v>
      </c>
      <c r="B2252" s="53" t="s">
        <v>294</v>
      </c>
      <c r="C2252" s="54" t="s">
        <v>45</v>
      </c>
      <c r="D2252" s="54" t="s">
        <v>18</v>
      </c>
      <c r="E2252" s="49">
        <v>0.25</v>
      </c>
      <c r="F2252" s="50">
        <v>18.84</v>
      </c>
      <c r="G2252" s="51">
        <f t="shared" si="139"/>
        <v>4.71</v>
      </c>
    </row>
    <row r="2253" spans="1:7" ht="20.399999999999999">
      <c r="A2253" s="52">
        <v>7288</v>
      </c>
      <c r="B2253" s="53" t="s">
        <v>295</v>
      </c>
      <c r="C2253" s="54" t="s">
        <v>45</v>
      </c>
      <c r="D2253" s="54" t="s">
        <v>214</v>
      </c>
      <c r="E2253" s="49">
        <v>0.45</v>
      </c>
      <c r="F2253" s="50">
        <v>12.61</v>
      </c>
      <c r="G2253" s="51">
        <f t="shared" si="139"/>
        <v>5.67</v>
      </c>
    </row>
    <row r="2254" spans="1:7" ht="20.399999999999999">
      <c r="A2254" s="52">
        <v>7307</v>
      </c>
      <c r="B2254" s="53" t="s">
        <v>296</v>
      </c>
      <c r="C2254" s="54" t="s">
        <v>45</v>
      </c>
      <c r="D2254" s="54" t="s">
        <v>214</v>
      </c>
      <c r="E2254" s="49">
        <v>0.45</v>
      </c>
      <c r="F2254" s="50">
        <v>12.74</v>
      </c>
      <c r="G2254" s="51">
        <f t="shared" si="139"/>
        <v>5.73</v>
      </c>
    </row>
    <row r="2255" spans="1:7" ht="20.399999999999999">
      <c r="A2255" s="52" t="s">
        <v>297</v>
      </c>
      <c r="B2255" s="53" t="s">
        <v>298</v>
      </c>
      <c r="C2255" s="54" t="s">
        <v>17</v>
      </c>
      <c r="D2255" s="54" t="s">
        <v>189</v>
      </c>
      <c r="E2255" s="49">
        <v>12</v>
      </c>
      <c r="F2255" s="50">
        <v>8.64</v>
      </c>
      <c r="G2255" s="51">
        <f t="shared" si="139"/>
        <v>103.68</v>
      </c>
    </row>
    <row r="2256" spans="1:7" ht="20.399999999999999">
      <c r="A2256" s="52" t="s">
        <v>299</v>
      </c>
      <c r="B2256" s="53" t="s">
        <v>300</v>
      </c>
      <c r="C2256" s="54" t="s">
        <v>17</v>
      </c>
      <c r="D2256" s="54" t="s">
        <v>189</v>
      </c>
      <c r="E2256" s="49">
        <v>6</v>
      </c>
      <c r="F2256" s="50">
        <v>9.7200000000000006</v>
      </c>
      <c r="G2256" s="51">
        <f t="shared" si="139"/>
        <v>58.32</v>
      </c>
    </row>
    <row r="2257" spans="1:7" ht="20.399999999999999">
      <c r="A2257" s="52" t="s">
        <v>260</v>
      </c>
      <c r="B2257" s="53" t="s">
        <v>261</v>
      </c>
      <c r="C2257" s="54" t="s">
        <v>17</v>
      </c>
      <c r="D2257" s="54" t="s">
        <v>189</v>
      </c>
      <c r="E2257" s="49">
        <v>2</v>
      </c>
      <c r="F2257" s="50">
        <v>11.53</v>
      </c>
      <c r="G2257" s="51">
        <f t="shared" si="139"/>
        <v>23.06</v>
      </c>
    </row>
    <row r="2258" spans="1:7" ht="20.399999999999999">
      <c r="A2258" s="52" t="s">
        <v>301</v>
      </c>
      <c r="B2258" s="53" t="s">
        <v>302</v>
      </c>
      <c r="C2258" s="54" t="s">
        <v>17</v>
      </c>
      <c r="D2258" s="54" t="s">
        <v>189</v>
      </c>
      <c r="E2258" s="49">
        <v>6</v>
      </c>
      <c r="F2258" s="50">
        <v>9.98</v>
      </c>
      <c r="G2258" s="51">
        <f t="shared" si="139"/>
        <v>59.88</v>
      </c>
    </row>
    <row r="2259" spans="1:7" ht="20.399999999999999">
      <c r="A2259" s="52" t="s">
        <v>303</v>
      </c>
      <c r="B2259" s="53" t="s">
        <v>304</v>
      </c>
      <c r="C2259" s="54" t="s">
        <v>45</v>
      </c>
      <c r="D2259" s="54" t="s">
        <v>32</v>
      </c>
      <c r="E2259" s="49">
        <v>2.6</v>
      </c>
      <c r="F2259" s="50">
        <v>31.41</v>
      </c>
      <c r="G2259" s="51">
        <f t="shared" si="139"/>
        <v>81.66</v>
      </c>
    </row>
    <row r="2260" spans="1:7">
      <c r="A2260" s="123" t="s">
        <v>190</v>
      </c>
      <c r="B2260" s="124"/>
      <c r="C2260" s="124"/>
      <c r="D2260" s="124"/>
      <c r="E2260" s="124"/>
      <c r="F2260" s="124"/>
      <c r="G2260" s="55">
        <v>126.11</v>
      </c>
    </row>
    <row r="2261" spans="1:7">
      <c r="A2261" s="123" t="s">
        <v>191</v>
      </c>
      <c r="B2261" s="124"/>
      <c r="C2261" s="124"/>
      <c r="D2261" s="124"/>
      <c r="E2261" s="124"/>
      <c r="F2261" s="124"/>
      <c r="G2261" s="55">
        <v>257.37</v>
      </c>
    </row>
    <row r="2262" spans="1:7">
      <c r="A2262" s="123" t="s">
        <v>192</v>
      </c>
      <c r="B2262" s="124"/>
      <c r="C2262" s="124"/>
      <c r="D2262" s="124"/>
      <c r="E2262" s="124"/>
      <c r="F2262" s="124"/>
      <c r="G2262" s="56">
        <f>SUM(G2260:G2261)</f>
        <v>383.48</v>
      </c>
    </row>
    <row r="2263" spans="1:7">
      <c r="A2263" s="123" t="s">
        <v>193</v>
      </c>
      <c r="B2263" s="124"/>
      <c r="C2263" s="124"/>
      <c r="D2263" s="124"/>
      <c r="E2263" s="124"/>
      <c r="F2263" s="124"/>
      <c r="G2263" s="55">
        <f>G2260*116.78%</f>
        <v>147.27125799999999</v>
      </c>
    </row>
    <row r="2264" spans="1:7">
      <c r="A2264" s="123" t="s">
        <v>194</v>
      </c>
      <c r="B2264" s="124"/>
      <c r="C2264" s="124"/>
      <c r="D2264" s="124"/>
      <c r="E2264" s="124"/>
      <c r="F2264" s="124"/>
      <c r="G2264" s="55">
        <f>(G2263+G2262)*22.23%</f>
        <v>117.9860046534</v>
      </c>
    </row>
    <row r="2265" spans="1:7">
      <c r="A2265" s="123" t="s">
        <v>195</v>
      </c>
      <c r="B2265" s="124"/>
      <c r="C2265" s="124"/>
      <c r="D2265" s="124"/>
      <c r="E2265" s="124"/>
      <c r="F2265" s="124"/>
      <c r="G2265" s="55">
        <v>0</v>
      </c>
    </row>
    <row r="2266" spans="1:7">
      <c r="A2266" s="123" t="s">
        <v>196</v>
      </c>
      <c r="B2266" s="124"/>
      <c r="C2266" s="124"/>
      <c r="D2266" s="124"/>
      <c r="E2266" s="124"/>
      <c r="F2266" s="124"/>
      <c r="G2266" s="55">
        <f>SUM(G2263:G2265)</f>
        <v>265.25726265340001</v>
      </c>
    </row>
    <row r="2267" spans="1:7">
      <c r="A2267" s="123" t="s">
        <v>197</v>
      </c>
      <c r="B2267" s="124"/>
      <c r="C2267" s="124"/>
      <c r="D2267" s="124"/>
      <c r="E2267" s="124"/>
      <c r="F2267" s="124"/>
      <c r="G2267" s="56">
        <f>TRUNC(G2262+G2266,2)</f>
        <v>648.73</v>
      </c>
    </row>
    <row r="2268" spans="1:7">
      <c r="A2268" s="123" t="s">
        <v>198</v>
      </c>
      <c r="B2268" s="124"/>
      <c r="C2268" s="124"/>
      <c r="D2268" s="124"/>
      <c r="E2268" s="124"/>
      <c r="F2268" s="124"/>
      <c r="G2268" s="55">
        <v>9</v>
      </c>
    </row>
    <row r="2269" spans="1:7">
      <c r="A2269" s="123" t="s">
        <v>199</v>
      </c>
      <c r="B2269" s="124"/>
      <c r="C2269" s="124"/>
      <c r="D2269" s="124"/>
      <c r="E2269" s="124"/>
      <c r="F2269" s="124"/>
      <c r="G2269" s="56">
        <f>TRUNC(G2267*G2268,2)</f>
        <v>5838.57</v>
      </c>
    </row>
    <row r="2270" spans="1:7">
      <c r="A2270" s="125"/>
      <c r="B2270" s="126"/>
      <c r="C2270" s="126"/>
      <c r="D2270" s="126"/>
      <c r="E2270" s="126"/>
      <c r="F2270" s="126"/>
      <c r="G2270" s="127"/>
    </row>
    <row r="2271" spans="1:7">
      <c r="A2271" s="46">
        <v>4</v>
      </c>
      <c r="B2271" s="117" t="s">
        <v>48</v>
      </c>
      <c r="C2271" s="117"/>
      <c r="D2271" s="117"/>
      <c r="E2271" s="117"/>
      <c r="F2271" s="117"/>
      <c r="G2271" s="118"/>
    </row>
    <row r="2272" spans="1:7" ht="81.599999999999994">
      <c r="A2272" s="46" t="s">
        <v>53</v>
      </c>
      <c r="B2272" s="47" t="s">
        <v>54</v>
      </c>
      <c r="C2272" s="48" t="s">
        <v>17</v>
      </c>
      <c r="D2272" s="48" t="s">
        <v>18</v>
      </c>
      <c r="E2272" s="49"/>
      <c r="F2272" s="50"/>
      <c r="G2272" s="51"/>
    </row>
    <row r="2273" spans="1:7" ht="61.2">
      <c r="A2273" s="52" t="s">
        <v>254</v>
      </c>
      <c r="B2273" s="53" t="s">
        <v>255</v>
      </c>
      <c r="C2273" s="54" t="s">
        <v>17</v>
      </c>
      <c r="D2273" s="54" t="s">
        <v>21</v>
      </c>
      <c r="E2273" s="49">
        <v>2.1299999999999999E-2</v>
      </c>
      <c r="F2273" s="50">
        <v>414.08</v>
      </c>
      <c r="G2273" s="51">
        <f t="shared" ref="G2273:G2275" si="140">TRUNC(F2273*E2273,2)</f>
        <v>8.81</v>
      </c>
    </row>
    <row r="2274" spans="1:7" ht="20.399999999999999">
      <c r="A2274" s="52" t="s">
        <v>200</v>
      </c>
      <c r="B2274" s="53" t="s">
        <v>201</v>
      </c>
      <c r="C2274" s="54" t="s">
        <v>17</v>
      </c>
      <c r="D2274" s="54" t="s">
        <v>189</v>
      </c>
      <c r="E2274" s="49">
        <v>0.32634730000000001</v>
      </c>
      <c r="F2274" s="50">
        <v>10.220000000000001</v>
      </c>
      <c r="G2274" s="51">
        <f t="shared" si="140"/>
        <v>3.33</v>
      </c>
    </row>
    <row r="2275" spans="1:7" ht="20.399999999999999">
      <c r="A2275" s="52" t="s">
        <v>202</v>
      </c>
      <c r="B2275" s="53" t="s">
        <v>203</v>
      </c>
      <c r="C2275" s="54" t="s">
        <v>17</v>
      </c>
      <c r="D2275" s="54" t="s">
        <v>189</v>
      </c>
      <c r="E2275" s="49">
        <v>0.13</v>
      </c>
      <c r="F2275" s="50">
        <v>10.24</v>
      </c>
      <c r="G2275" s="51">
        <f t="shared" si="140"/>
        <v>1.33</v>
      </c>
    </row>
    <row r="2276" spans="1:7">
      <c r="A2276" s="123" t="s">
        <v>190</v>
      </c>
      <c r="B2276" s="124"/>
      <c r="C2276" s="124"/>
      <c r="D2276" s="124"/>
      <c r="E2276" s="124"/>
      <c r="F2276" s="124"/>
      <c r="G2276" s="55">
        <v>3.66</v>
      </c>
    </row>
    <row r="2277" spans="1:7">
      <c r="A2277" s="123" t="s">
        <v>191</v>
      </c>
      <c r="B2277" s="124"/>
      <c r="C2277" s="124"/>
      <c r="D2277" s="124"/>
      <c r="E2277" s="124"/>
      <c r="F2277" s="124"/>
      <c r="G2277" s="55">
        <v>9.81</v>
      </c>
    </row>
    <row r="2278" spans="1:7">
      <c r="A2278" s="123" t="s">
        <v>192</v>
      </c>
      <c r="B2278" s="124"/>
      <c r="C2278" s="124"/>
      <c r="D2278" s="124"/>
      <c r="E2278" s="124"/>
      <c r="F2278" s="124"/>
      <c r="G2278" s="56">
        <f>SUM(G2276:G2277)</f>
        <v>13.47</v>
      </c>
    </row>
    <row r="2279" spans="1:7">
      <c r="A2279" s="123" t="s">
        <v>193</v>
      </c>
      <c r="B2279" s="124"/>
      <c r="C2279" s="124"/>
      <c r="D2279" s="124"/>
      <c r="E2279" s="124"/>
      <c r="F2279" s="124"/>
      <c r="G2279" s="55">
        <f>G2276*116.78%</f>
        <v>4.2741480000000003</v>
      </c>
    </row>
    <row r="2280" spans="1:7">
      <c r="A2280" s="123" t="s">
        <v>194</v>
      </c>
      <c r="B2280" s="124"/>
      <c r="C2280" s="124"/>
      <c r="D2280" s="124"/>
      <c r="E2280" s="124"/>
      <c r="F2280" s="124"/>
      <c r="G2280" s="55">
        <f>(G2279+G2278)*22.23%</f>
        <v>3.9445241004000007</v>
      </c>
    </row>
    <row r="2281" spans="1:7">
      <c r="A2281" s="123" t="s">
        <v>195</v>
      </c>
      <c r="B2281" s="124"/>
      <c r="C2281" s="124"/>
      <c r="D2281" s="124"/>
      <c r="E2281" s="124"/>
      <c r="F2281" s="124"/>
      <c r="G2281" s="55">
        <v>0</v>
      </c>
    </row>
    <row r="2282" spans="1:7">
      <c r="A2282" s="123" t="s">
        <v>196</v>
      </c>
      <c r="B2282" s="124"/>
      <c r="C2282" s="124"/>
      <c r="D2282" s="124"/>
      <c r="E2282" s="124"/>
      <c r="F2282" s="124"/>
      <c r="G2282" s="55">
        <f>SUM(G2279:G2281)</f>
        <v>8.218672100400001</v>
      </c>
    </row>
    <row r="2283" spans="1:7">
      <c r="A2283" s="123" t="s">
        <v>197</v>
      </c>
      <c r="B2283" s="124"/>
      <c r="C2283" s="124"/>
      <c r="D2283" s="124"/>
      <c r="E2283" s="124"/>
      <c r="F2283" s="124"/>
      <c r="G2283" s="56">
        <f>TRUNC(G2278+G2282,2)</f>
        <v>21.68</v>
      </c>
    </row>
    <row r="2284" spans="1:7">
      <c r="A2284" s="123" t="s">
        <v>198</v>
      </c>
      <c r="B2284" s="124"/>
      <c r="C2284" s="124"/>
      <c r="D2284" s="124"/>
      <c r="E2284" s="124"/>
      <c r="F2284" s="124"/>
      <c r="G2284" s="55">
        <v>28.28</v>
      </c>
    </row>
    <row r="2285" spans="1:7">
      <c r="A2285" s="123" t="s">
        <v>199</v>
      </c>
      <c r="B2285" s="124"/>
      <c r="C2285" s="124"/>
      <c r="D2285" s="124"/>
      <c r="E2285" s="124"/>
      <c r="F2285" s="124"/>
      <c r="G2285" s="56">
        <f>TRUNC(G2283*G2284,2)</f>
        <v>613.11</v>
      </c>
    </row>
    <row r="2286" spans="1:7">
      <c r="A2286" s="125"/>
      <c r="B2286" s="126"/>
      <c r="C2286" s="126"/>
      <c r="D2286" s="126"/>
      <c r="E2286" s="126"/>
      <c r="F2286" s="126"/>
      <c r="G2286" s="127"/>
    </row>
    <row r="2287" spans="1:7" ht="51">
      <c r="A2287" s="46" t="s">
        <v>99</v>
      </c>
      <c r="B2287" s="47" t="s">
        <v>100</v>
      </c>
      <c r="C2287" s="48" t="s">
        <v>17</v>
      </c>
      <c r="D2287" s="48" t="s">
        <v>18</v>
      </c>
      <c r="E2287" s="49"/>
      <c r="F2287" s="50"/>
      <c r="G2287" s="51"/>
    </row>
    <row r="2288" spans="1:7" ht="30.6">
      <c r="A2288" s="52">
        <v>37586</v>
      </c>
      <c r="B2288" s="53" t="s">
        <v>305</v>
      </c>
      <c r="C2288" s="54" t="s">
        <v>45</v>
      </c>
      <c r="D2288" s="54" t="s">
        <v>251</v>
      </c>
      <c r="E2288" s="49">
        <v>4.8599999999999997E-2</v>
      </c>
      <c r="F2288" s="50">
        <v>42.05</v>
      </c>
      <c r="G2288" s="51">
        <f t="shared" ref="G2288:G2298" si="141">TRUNC(F2288*E2288,2)</f>
        <v>2.04</v>
      </c>
    </row>
    <row r="2289" spans="1:7" ht="30.6">
      <c r="A2289" s="52">
        <v>39413</v>
      </c>
      <c r="B2289" s="53" t="s">
        <v>306</v>
      </c>
      <c r="C2289" s="54" t="s">
        <v>45</v>
      </c>
      <c r="D2289" s="54" t="s">
        <v>18</v>
      </c>
      <c r="E2289" s="49">
        <v>2.1059999999999999</v>
      </c>
      <c r="F2289" s="50">
        <v>14.01</v>
      </c>
      <c r="G2289" s="51">
        <f t="shared" si="141"/>
        <v>29.5</v>
      </c>
    </row>
    <row r="2290" spans="1:7" ht="40.799999999999997">
      <c r="A2290" s="52">
        <v>39419</v>
      </c>
      <c r="B2290" s="53" t="s">
        <v>307</v>
      </c>
      <c r="C2290" s="54" t="s">
        <v>45</v>
      </c>
      <c r="D2290" s="54" t="s">
        <v>82</v>
      </c>
      <c r="E2290" s="49">
        <v>1.5208999999999999</v>
      </c>
      <c r="F2290" s="50">
        <v>3.04</v>
      </c>
      <c r="G2290" s="51">
        <f t="shared" si="141"/>
        <v>4.62</v>
      </c>
    </row>
    <row r="2291" spans="1:7" ht="40.799999999999997">
      <c r="A2291" s="52">
        <v>39422</v>
      </c>
      <c r="B2291" s="53" t="s">
        <v>308</v>
      </c>
      <c r="C2291" s="54" t="s">
        <v>45</v>
      </c>
      <c r="D2291" s="54" t="s">
        <v>82</v>
      </c>
      <c r="E2291" s="49">
        <v>3.9819</v>
      </c>
      <c r="F2291" s="50">
        <v>3.45</v>
      </c>
      <c r="G2291" s="51">
        <f t="shared" si="141"/>
        <v>13.73</v>
      </c>
    </row>
    <row r="2292" spans="1:7" ht="30.6">
      <c r="A2292" s="52">
        <v>39431</v>
      </c>
      <c r="B2292" s="53" t="s">
        <v>309</v>
      </c>
      <c r="C2292" s="54" t="s">
        <v>45</v>
      </c>
      <c r="D2292" s="54" t="s">
        <v>82</v>
      </c>
      <c r="E2292" s="49">
        <v>2.5026999999999999</v>
      </c>
      <c r="F2292" s="50">
        <v>0.16</v>
      </c>
      <c r="G2292" s="51">
        <f t="shared" si="141"/>
        <v>0.4</v>
      </c>
    </row>
    <row r="2293" spans="1:7" ht="40.799999999999997">
      <c r="A2293" s="52">
        <v>39432</v>
      </c>
      <c r="B2293" s="53" t="s">
        <v>310</v>
      </c>
      <c r="C2293" s="54" t="s">
        <v>45</v>
      </c>
      <c r="D2293" s="54" t="s">
        <v>82</v>
      </c>
      <c r="E2293" s="49">
        <v>1.4815</v>
      </c>
      <c r="F2293" s="50">
        <v>2.0699999999999998</v>
      </c>
      <c r="G2293" s="51">
        <f t="shared" si="141"/>
        <v>3.06</v>
      </c>
    </row>
    <row r="2294" spans="1:7" ht="51">
      <c r="A2294" s="52">
        <v>39434</v>
      </c>
      <c r="B2294" s="53" t="s">
        <v>311</v>
      </c>
      <c r="C2294" s="54" t="s">
        <v>45</v>
      </c>
      <c r="D2294" s="54" t="s">
        <v>207</v>
      </c>
      <c r="E2294" s="49">
        <v>1.0327</v>
      </c>
      <c r="F2294" s="50">
        <v>2.78</v>
      </c>
      <c r="G2294" s="51">
        <f t="shared" si="141"/>
        <v>2.87</v>
      </c>
    </row>
    <row r="2295" spans="1:7" ht="40.799999999999997">
      <c r="A2295" s="52">
        <v>39435</v>
      </c>
      <c r="B2295" s="53" t="s">
        <v>312</v>
      </c>
      <c r="C2295" s="54" t="s">
        <v>45</v>
      </c>
      <c r="D2295" s="54" t="s">
        <v>32</v>
      </c>
      <c r="E2295" s="49">
        <v>20.0077</v>
      </c>
      <c r="F2295" s="50">
        <v>0.05</v>
      </c>
      <c r="G2295" s="51">
        <f t="shared" si="141"/>
        <v>1</v>
      </c>
    </row>
    <row r="2296" spans="1:7" ht="40.799999999999997">
      <c r="A2296" s="52">
        <v>39443</v>
      </c>
      <c r="B2296" s="53" t="s">
        <v>313</v>
      </c>
      <c r="C2296" s="54" t="s">
        <v>45</v>
      </c>
      <c r="D2296" s="54" t="s">
        <v>32</v>
      </c>
      <c r="E2296" s="49">
        <v>0.80759999999999998</v>
      </c>
      <c r="F2296" s="50">
        <v>0.12</v>
      </c>
      <c r="G2296" s="51">
        <f t="shared" si="141"/>
        <v>0.09</v>
      </c>
    </row>
    <row r="2297" spans="1:7" ht="20.399999999999999">
      <c r="A2297" s="52" t="s">
        <v>314</v>
      </c>
      <c r="B2297" s="53" t="s">
        <v>315</v>
      </c>
      <c r="C2297" s="54" t="s">
        <v>17</v>
      </c>
      <c r="D2297" s="54" t="s">
        <v>189</v>
      </c>
      <c r="E2297" s="49">
        <v>0.8</v>
      </c>
      <c r="F2297" s="50">
        <v>13.18</v>
      </c>
      <c r="G2297" s="51">
        <f t="shared" si="141"/>
        <v>10.54</v>
      </c>
    </row>
    <row r="2298" spans="1:7" ht="20.399999999999999">
      <c r="A2298" s="52" t="s">
        <v>202</v>
      </c>
      <c r="B2298" s="53" t="s">
        <v>203</v>
      </c>
      <c r="C2298" s="54" t="s">
        <v>17</v>
      </c>
      <c r="D2298" s="54" t="s">
        <v>189</v>
      </c>
      <c r="E2298" s="49">
        <v>0.17249999999999999</v>
      </c>
      <c r="F2298" s="50">
        <v>10.24</v>
      </c>
      <c r="G2298" s="51">
        <f t="shared" si="141"/>
        <v>1.76</v>
      </c>
    </row>
    <row r="2299" spans="1:7">
      <c r="A2299" s="123" t="s">
        <v>190</v>
      </c>
      <c r="B2299" s="124"/>
      <c r="C2299" s="124"/>
      <c r="D2299" s="124"/>
      <c r="E2299" s="124"/>
      <c r="F2299" s="124"/>
      <c r="G2299" s="55">
        <v>7.82</v>
      </c>
    </row>
    <row r="2300" spans="1:7">
      <c r="A2300" s="123" t="s">
        <v>191</v>
      </c>
      <c r="B2300" s="124"/>
      <c r="C2300" s="124"/>
      <c r="D2300" s="124"/>
      <c r="E2300" s="124"/>
      <c r="F2300" s="124"/>
      <c r="G2300" s="55">
        <v>61.790000000000006</v>
      </c>
    </row>
    <row r="2301" spans="1:7">
      <c r="A2301" s="123" t="s">
        <v>192</v>
      </c>
      <c r="B2301" s="124"/>
      <c r="C2301" s="124"/>
      <c r="D2301" s="124"/>
      <c r="E2301" s="124"/>
      <c r="F2301" s="124"/>
      <c r="G2301" s="56">
        <f>SUM(G2299:G2300)</f>
        <v>69.610000000000014</v>
      </c>
    </row>
    <row r="2302" spans="1:7">
      <c r="A2302" s="123" t="s">
        <v>193</v>
      </c>
      <c r="B2302" s="124"/>
      <c r="C2302" s="124"/>
      <c r="D2302" s="124"/>
      <c r="E2302" s="124"/>
      <c r="F2302" s="124"/>
      <c r="G2302" s="55">
        <f>G2299*116.78%</f>
        <v>9.1321960000000004</v>
      </c>
    </row>
    <row r="2303" spans="1:7">
      <c r="A2303" s="123" t="s">
        <v>194</v>
      </c>
      <c r="B2303" s="124"/>
      <c r="C2303" s="124"/>
      <c r="D2303" s="124"/>
      <c r="E2303" s="124"/>
      <c r="F2303" s="124"/>
      <c r="G2303" s="55">
        <f>(G2302+G2301)*22.23%</f>
        <v>17.504390170800001</v>
      </c>
    </row>
    <row r="2304" spans="1:7">
      <c r="A2304" s="123" t="s">
        <v>195</v>
      </c>
      <c r="B2304" s="124"/>
      <c r="C2304" s="124"/>
      <c r="D2304" s="124"/>
      <c r="E2304" s="124"/>
      <c r="F2304" s="124"/>
      <c r="G2304" s="55">
        <v>0</v>
      </c>
    </row>
    <row r="2305" spans="1:7">
      <c r="A2305" s="123" t="s">
        <v>196</v>
      </c>
      <c r="B2305" s="124"/>
      <c r="C2305" s="124"/>
      <c r="D2305" s="124"/>
      <c r="E2305" s="124"/>
      <c r="F2305" s="124"/>
      <c r="G2305" s="55">
        <f>SUM(G2302:G2304)</f>
        <v>26.636586170800001</v>
      </c>
    </row>
    <row r="2306" spans="1:7">
      <c r="A2306" s="123" t="s">
        <v>197</v>
      </c>
      <c r="B2306" s="124"/>
      <c r="C2306" s="124"/>
      <c r="D2306" s="124"/>
      <c r="E2306" s="124"/>
      <c r="F2306" s="124"/>
      <c r="G2306" s="56">
        <f>TRUNC(G2301+G2305,2)</f>
        <v>96.24</v>
      </c>
    </row>
    <row r="2307" spans="1:7">
      <c r="A2307" s="123" t="s">
        <v>198</v>
      </c>
      <c r="B2307" s="124"/>
      <c r="C2307" s="124"/>
      <c r="D2307" s="124"/>
      <c r="E2307" s="124"/>
      <c r="F2307" s="124"/>
      <c r="G2307" s="55">
        <v>27.73</v>
      </c>
    </row>
    <row r="2308" spans="1:7">
      <c r="A2308" s="123" t="s">
        <v>199</v>
      </c>
      <c r="B2308" s="124"/>
      <c r="C2308" s="124"/>
      <c r="D2308" s="124"/>
      <c r="E2308" s="124"/>
      <c r="F2308" s="124"/>
      <c r="G2308" s="56">
        <f>TRUNC(G2306*G2307,2)</f>
        <v>2668.73</v>
      </c>
    </row>
    <row r="2309" spans="1:7">
      <c r="A2309" s="125"/>
      <c r="B2309" s="126"/>
      <c r="C2309" s="126"/>
      <c r="D2309" s="126"/>
      <c r="E2309" s="126"/>
      <c r="F2309" s="126"/>
      <c r="G2309" s="127"/>
    </row>
    <row r="2310" spans="1:7">
      <c r="A2310" s="46">
        <v>5</v>
      </c>
      <c r="B2310" s="117" t="s">
        <v>57</v>
      </c>
      <c r="C2310" s="117"/>
      <c r="D2310" s="117"/>
      <c r="E2310" s="117"/>
      <c r="F2310" s="117"/>
      <c r="G2310" s="118"/>
    </row>
    <row r="2311" spans="1:7" ht="30.6">
      <c r="A2311" s="46" t="s">
        <v>62</v>
      </c>
      <c r="B2311" s="47" t="s">
        <v>63</v>
      </c>
      <c r="C2311" s="48" t="s">
        <v>17</v>
      </c>
      <c r="D2311" s="48" t="s">
        <v>18</v>
      </c>
      <c r="E2311" s="49"/>
      <c r="F2311" s="50"/>
      <c r="G2311" s="51"/>
    </row>
    <row r="2312" spans="1:7" ht="20.399999999999999">
      <c r="A2312" s="52">
        <v>6085</v>
      </c>
      <c r="B2312" s="53" t="s">
        <v>262</v>
      </c>
      <c r="C2312" s="54" t="s">
        <v>45</v>
      </c>
      <c r="D2312" s="54" t="s">
        <v>214</v>
      </c>
      <c r="E2312" s="49">
        <v>0.16</v>
      </c>
      <c r="F2312" s="50">
        <v>3.8</v>
      </c>
      <c r="G2312" s="51">
        <f t="shared" ref="G2312:G2314" si="142">TRUNC(F2312*E2312,2)</f>
        <v>0.6</v>
      </c>
    </row>
    <row r="2313" spans="1:7" ht="20.399999999999999">
      <c r="A2313" s="52" t="s">
        <v>260</v>
      </c>
      <c r="B2313" s="53" t="s">
        <v>261</v>
      </c>
      <c r="C2313" s="54" t="s">
        <v>17</v>
      </c>
      <c r="D2313" s="54" t="s">
        <v>189</v>
      </c>
      <c r="E2313" s="49">
        <v>3.2000000000000001E-2</v>
      </c>
      <c r="F2313" s="50">
        <v>11.53</v>
      </c>
      <c r="G2313" s="51">
        <f t="shared" si="142"/>
        <v>0.36</v>
      </c>
    </row>
    <row r="2314" spans="1:7" ht="20.399999999999999">
      <c r="A2314" s="52" t="s">
        <v>202</v>
      </c>
      <c r="B2314" s="53" t="s">
        <v>203</v>
      </c>
      <c r="C2314" s="54" t="s">
        <v>17</v>
      </c>
      <c r="D2314" s="54" t="s">
        <v>189</v>
      </c>
      <c r="E2314" s="49">
        <v>8.9999999999999993E-3</v>
      </c>
      <c r="F2314" s="50">
        <v>10.24</v>
      </c>
      <c r="G2314" s="51">
        <f t="shared" si="142"/>
        <v>0.09</v>
      </c>
    </row>
    <row r="2315" spans="1:7">
      <c r="A2315" s="123" t="s">
        <v>190</v>
      </c>
      <c r="B2315" s="124"/>
      <c r="C2315" s="124"/>
      <c r="D2315" s="124"/>
      <c r="E2315" s="124"/>
      <c r="F2315" s="124"/>
      <c r="G2315" s="55">
        <v>0.25</v>
      </c>
    </row>
    <row r="2316" spans="1:7">
      <c r="A2316" s="123" t="s">
        <v>191</v>
      </c>
      <c r="B2316" s="124"/>
      <c r="C2316" s="124"/>
      <c r="D2316" s="124"/>
      <c r="E2316" s="124"/>
      <c r="F2316" s="124"/>
      <c r="G2316" s="55">
        <v>0.8</v>
      </c>
    </row>
    <row r="2317" spans="1:7">
      <c r="A2317" s="123" t="s">
        <v>192</v>
      </c>
      <c r="B2317" s="124"/>
      <c r="C2317" s="124"/>
      <c r="D2317" s="124"/>
      <c r="E2317" s="124"/>
      <c r="F2317" s="124"/>
      <c r="G2317" s="56">
        <f>SUM(G2315:G2316)</f>
        <v>1.05</v>
      </c>
    </row>
    <row r="2318" spans="1:7">
      <c r="A2318" s="123" t="s">
        <v>193</v>
      </c>
      <c r="B2318" s="124"/>
      <c r="C2318" s="124"/>
      <c r="D2318" s="124"/>
      <c r="E2318" s="124"/>
      <c r="F2318" s="124"/>
      <c r="G2318" s="55">
        <f>G2315*116.78%</f>
        <v>0.29194999999999999</v>
      </c>
    </row>
    <row r="2319" spans="1:7">
      <c r="A2319" s="123" t="s">
        <v>194</v>
      </c>
      <c r="B2319" s="124"/>
      <c r="C2319" s="124"/>
      <c r="D2319" s="124"/>
      <c r="E2319" s="124"/>
      <c r="F2319" s="124"/>
      <c r="G2319" s="55">
        <f>(G2318+G2317)*22.23%</f>
        <v>0.29831548499999999</v>
      </c>
    </row>
    <row r="2320" spans="1:7">
      <c r="A2320" s="123" t="s">
        <v>195</v>
      </c>
      <c r="B2320" s="124"/>
      <c r="C2320" s="124"/>
      <c r="D2320" s="124"/>
      <c r="E2320" s="124"/>
      <c r="F2320" s="124"/>
      <c r="G2320" s="55">
        <v>0</v>
      </c>
    </row>
    <row r="2321" spans="1:7">
      <c r="A2321" s="123" t="s">
        <v>196</v>
      </c>
      <c r="B2321" s="124"/>
      <c r="C2321" s="124"/>
      <c r="D2321" s="124"/>
      <c r="E2321" s="124"/>
      <c r="F2321" s="124"/>
      <c r="G2321" s="55">
        <f>SUM(G2318:G2320)</f>
        <v>0.59026548499999998</v>
      </c>
    </row>
    <row r="2322" spans="1:7">
      <c r="A2322" s="123" t="s">
        <v>197</v>
      </c>
      <c r="B2322" s="124"/>
      <c r="C2322" s="124"/>
      <c r="D2322" s="124"/>
      <c r="E2322" s="124"/>
      <c r="F2322" s="124"/>
      <c r="G2322" s="56">
        <f>TRUNC(G2317+G2321,2)</f>
        <v>1.64</v>
      </c>
    </row>
    <row r="2323" spans="1:7">
      <c r="A2323" s="123" t="s">
        <v>198</v>
      </c>
      <c r="B2323" s="124"/>
      <c r="C2323" s="124"/>
      <c r="D2323" s="124"/>
      <c r="E2323" s="124"/>
      <c r="F2323" s="124"/>
      <c r="G2323" s="55">
        <v>83.74</v>
      </c>
    </row>
    <row r="2324" spans="1:7">
      <c r="A2324" s="123" t="s">
        <v>199</v>
      </c>
      <c r="B2324" s="124"/>
      <c r="C2324" s="124"/>
      <c r="D2324" s="124"/>
      <c r="E2324" s="124"/>
      <c r="F2324" s="124"/>
      <c r="G2324" s="56">
        <f>TRUNC(G2322*G2323,2)</f>
        <v>137.33000000000001</v>
      </c>
    </row>
    <row r="2325" spans="1:7">
      <c r="A2325" s="125"/>
      <c r="B2325" s="126"/>
      <c r="C2325" s="126"/>
      <c r="D2325" s="126"/>
      <c r="E2325" s="126"/>
      <c r="F2325" s="126"/>
      <c r="G2325" s="127"/>
    </row>
    <row r="2326" spans="1:7" ht="30.6">
      <c r="A2326" s="46" t="s">
        <v>64</v>
      </c>
      <c r="B2326" s="47" t="s">
        <v>65</v>
      </c>
      <c r="C2326" s="48" t="s">
        <v>17</v>
      </c>
      <c r="D2326" s="48" t="s">
        <v>18</v>
      </c>
      <c r="E2326" s="49"/>
      <c r="F2326" s="50"/>
      <c r="G2326" s="51"/>
    </row>
    <row r="2327" spans="1:7" ht="20.399999999999999">
      <c r="A2327" s="52">
        <v>7356</v>
      </c>
      <c r="B2327" s="53" t="s">
        <v>263</v>
      </c>
      <c r="C2327" s="54" t="s">
        <v>45</v>
      </c>
      <c r="D2327" s="54" t="s">
        <v>214</v>
      </c>
      <c r="E2327" s="49">
        <v>0.33</v>
      </c>
      <c r="F2327" s="50">
        <v>12.61</v>
      </c>
      <c r="G2327" s="51">
        <f t="shared" ref="G2327:G2329" si="143">TRUNC(F2327*E2327,2)</f>
        <v>4.16</v>
      </c>
    </row>
    <row r="2328" spans="1:7" ht="20.399999999999999">
      <c r="A2328" s="52" t="s">
        <v>260</v>
      </c>
      <c r="B2328" s="53" t="s">
        <v>261</v>
      </c>
      <c r="C2328" s="54" t="s">
        <v>17</v>
      </c>
      <c r="D2328" s="54" t="s">
        <v>189</v>
      </c>
      <c r="E2328" s="49">
        <v>0.20048640000000001</v>
      </c>
      <c r="F2328" s="50">
        <v>11.53</v>
      </c>
      <c r="G2328" s="51">
        <f t="shared" si="143"/>
        <v>2.31</v>
      </c>
    </row>
    <row r="2329" spans="1:7" ht="20.399999999999999">
      <c r="A2329" s="52" t="s">
        <v>202</v>
      </c>
      <c r="B2329" s="53" t="s">
        <v>203</v>
      </c>
      <c r="C2329" s="54" t="s">
        <v>17</v>
      </c>
      <c r="D2329" s="54" t="s">
        <v>189</v>
      </c>
      <c r="E2329" s="49">
        <v>8.8999999999999996E-2</v>
      </c>
      <c r="F2329" s="50">
        <v>10.24</v>
      </c>
      <c r="G2329" s="51">
        <f t="shared" si="143"/>
        <v>0.91</v>
      </c>
    </row>
    <row r="2330" spans="1:7">
      <c r="A2330" s="123" t="s">
        <v>190</v>
      </c>
      <c r="B2330" s="124"/>
      <c r="C2330" s="124"/>
      <c r="D2330" s="124"/>
      <c r="E2330" s="124"/>
      <c r="F2330" s="124"/>
      <c r="G2330" s="55">
        <v>1.89</v>
      </c>
    </row>
    <row r="2331" spans="1:7">
      <c r="A2331" s="123" t="s">
        <v>191</v>
      </c>
      <c r="B2331" s="124"/>
      <c r="C2331" s="124"/>
      <c r="D2331" s="124"/>
      <c r="E2331" s="124"/>
      <c r="F2331" s="124"/>
      <c r="G2331" s="55">
        <v>5.49</v>
      </c>
    </row>
    <row r="2332" spans="1:7">
      <c r="A2332" s="123" t="s">
        <v>192</v>
      </c>
      <c r="B2332" s="124"/>
      <c r="C2332" s="124"/>
      <c r="D2332" s="124"/>
      <c r="E2332" s="124"/>
      <c r="F2332" s="124"/>
      <c r="G2332" s="56">
        <f>SUM(G2330:G2331)</f>
        <v>7.38</v>
      </c>
    </row>
    <row r="2333" spans="1:7">
      <c r="A2333" s="123" t="s">
        <v>193</v>
      </c>
      <c r="B2333" s="124"/>
      <c r="C2333" s="124"/>
      <c r="D2333" s="124"/>
      <c r="E2333" s="124"/>
      <c r="F2333" s="124"/>
      <c r="G2333" s="55">
        <f>G2330*116.78%</f>
        <v>2.2071419999999997</v>
      </c>
    </row>
    <row r="2334" spans="1:7">
      <c r="A2334" s="123" t="s">
        <v>194</v>
      </c>
      <c r="B2334" s="124"/>
      <c r="C2334" s="124"/>
      <c r="D2334" s="124"/>
      <c r="E2334" s="124"/>
      <c r="F2334" s="124"/>
      <c r="G2334" s="55">
        <f>(G2333+G2332)*22.23%</f>
        <v>2.1312216666000001</v>
      </c>
    </row>
    <row r="2335" spans="1:7">
      <c r="A2335" s="123" t="s">
        <v>195</v>
      </c>
      <c r="B2335" s="124"/>
      <c r="C2335" s="124"/>
      <c r="D2335" s="124"/>
      <c r="E2335" s="124"/>
      <c r="F2335" s="124"/>
      <c r="G2335" s="55">
        <v>0</v>
      </c>
    </row>
    <row r="2336" spans="1:7">
      <c r="A2336" s="123" t="s">
        <v>196</v>
      </c>
      <c r="B2336" s="124"/>
      <c r="C2336" s="124"/>
      <c r="D2336" s="124"/>
      <c r="E2336" s="124"/>
      <c r="F2336" s="124"/>
      <c r="G2336" s="55">
        <f>SUM(G2333:G2335)</f>
        <v>4.3383636665999994</v>
      </c>
    </row>
    <row r="2337" spans="1:7">
      <c r="A2337" s="123" t="s">
        <v>197</v>
      </c>
      <c r="B2337" s="124"/>
      <c r="C2337" s="124"/>
      <c r="D2337" s="124"/>
      <c r="E2337" s="124"/>
      <c r="F2337" s="124"/>
      <c r="G2337" s="56">
        <f>TRUNC(G2332+G2336,2)</f>
        <v>11.71</v>
      </c>
    </row>
    <row r="2338" spans="1:7">
      <c r="A2338" s="123" t="s">
        <v>198</v>
      </c>
      <c r="B2338" s="124"/>
      <c r="C2338" s="124"/>
      <c r="D2338" s="124"/>
      <c r="E2338" s="124"/>
      <c r="F2338" s="124"/>
      <c r="G2338" s="55">
        <v>35.520000000000003</v>
      </c>
    </row>
    <row r="2339" spans="1:7">
      <c r="A2339" s="123" t="s">
        <v>199</v>
      </c>
      <c r="B2339" s="124"/>
      <c r="C2339" s="124"/>
      <c r="D2339" s="124"/>
      <c r="E2339" s="124"/>
      <c r="F2339" s="124"/>
      <c r="G2339" s="56">
        <f>TRUNC(G2337*G2338,2)</f>
        <v>415.93</v>
      </c>
    </row>
    <row r="2340" spans="1:7">
      <c r="A2340" s="125"/>
      <c r="B2340" s="126"/>
      <c r="C2340" s="126"/>
      <c r="D2340" s="126"/>
      <c r="E2340" s="126"/>
      <c r="F2340" s="126"/>
      <c r="G2340" s="127"/>
    </row>
    <row r="2341" spans="1:7" ht="40.799999999999997">
      <c r="A2341" s="46" t="s">
        <v>66</v>
      </c>
      <c r="B2341" s="47" t="s">
        <v>67</v>
      </c>
      <c r="C2341" s="48" t="s">
        <v>17</v>
      </c>
      <c r="D2341" s="48" t="s">
        <v>18</v>
      </c>
      <c r="E2341" s="49"/>
      <c r="F2341" s="50"/>
      <c r="G2341" s="51"/>
    </row>
    <row r="2342" spans="1:7" ht="20.399999999999999">
      <c r="A2342" s="52">
        <v>7356</v>
      </c>
      <c r="B2342" s="53" t="s">
        <v>263</v>
      </c>
      <c r="C2342" s="54" t="s">
        <v>45</v>
      </c>
      <c r="D2342" s="54" t="s">
        <v>214</v>
      </c>
      <c r="E2342" s="49">
        <v>0.33</v>
      </c>
      <c r="F2342" s="50">
        <v>12.61</v>
      </c>
      <c r="G2342" s="51">
        <f t="shared" ref="G2342:G2344" si="144">TRUNC(F2342*E2342,2)</f>
        <v>4.16</v>
      </c>
    </row>
    <row r="2343" spans="1:7" ht="20.399999999999999">
      <c r="A2343" s="52" t="s">
        <v>260</v>
      </c>
      <c r="B2343" s="53" t="s">
        <v>261</v>
      </c>
      <c r="C2343" s="54" t="s">
        <v>17</v>
      </c>
      <c r="D2343" s="54" t="s">
        <v>189</v>
      </c>
      <c r="E2343" s="49">
        <v>0.16087560000000001</v>
      </c>
      <c r="F2343" s="50">
        <v>11.53</v>
      </c>
      <c r="G2343" s="51">
        <f t="shared" si="144"/>
        <v>1.85</v>
      </c>
    </row>
    <row r="2344" spans="1:7" ht="20.399999999999999">
      <c r="A2344" s="52" t="s">
        <v>202</v>
      </c>
      <c r="B2344" s="53" t="s">
        <v>203</v>
      </c>
      <c r="C2344" s="54" t="s">
        <v>17</v>
      </c>
      <c r="D2344" s="54" t="s">
        <v>189</v>
      </c>
      <c r="E2344" s="49">
        <v>6.4000000000000001E-2</v>
      </c>
      <c r="F2344" s="50">
        <v>10.24</v>
      </c>
      <c r="G2344" s="51">
        <f t="shared" si="144"/>
        <v>0.65</v>
      </c>
    </row>
    <row r="2345" spans="1:7">
      <c r="A2345" s="123" t="s">
        <v>190</v>
      </c>
      <c r="B2345" s="124"/>
      <c r="C2345" s="124"/>
      <c r="D2345" s="124"/>
      <c r="E2345" s="124"/>
      <c r="F2345" s="124"/>
      <c r="G2345" s="55">
        <v>1.47</v>
      </c>
    </row>
    <row r="2346" spans="1:7">
      <c r="A2346" s="123" t="s">
        <v>191</v>
      </c>
      <c r="B2346" s="124"/>
      <c r="C2346" s="124"/>
      <c r="D2346" s="124"/>
      <c r="E2346" s="124"/>
      <c r="F2346" s="124"/>
      <c r="G2346" s="55">
        <v>5.1899999999999995</v>
      </c>
    </row>
    <row r="2347" spans="1:7">
      <c r="A2347" s="123" t="s">
        <v>192</v>
      </c>
      <c r="B2347" s="124"/>
      <c r="C2347" s="124"/>
      <c r="D2347" s="124"/>
      <c r="E2347" s="124"/>
      <c r="F2347" s="124"/>
      <c r="G2347" s="56">
        <f>SUM(G2345:G2346)</f>
        <v>6.6599999999999993</v>
      </c>
    </row>
    <row r="2348" spans="1:7">
      <c r="A2348" s="123" t="s">
        <v>193</v>
      </c>
      <c r="B2348" s="124"/>
      <c r="C2348" s="124"/>
      <c r="D2348" s="124"/>
      <c r="E2348" s="124"/>
      <c r="F2348" s="124"/>
      <c r="G2348" s="55">
        <f>G2345*116.78%</f>
        <v>1.7166659999999998</v>
      </c>
    </row>
    <row r="2349" spans="1:7">
      <c r="A2349" s="123" t="s">
        <v>194</v>
      </c>
      <c r="B2349" s="124"/>
      <c r="C2349" s="124"/>
      <c r="D2349" s="124"/>
      <c r="E2349" s="124"/>
      <c r="F2349" s="124"/>
      <c r="G2349" s="55">
        <f>(G2348+G2347)*22.23%</f>
        <v>1.8621328517999995</v>
      </c>
    </row>
    <row r="2350" spans="1:7">
      <c r="A2350" s="123" t="s">
        <v>195</v>
      </c>
      <c r="B2350" s="124"/>
      <c r="C2350" s="124"/>
      <c r="D2350" s="124"/>
      <c r="E2350" s="124"/>
      <c r="F2350" s="124"/>
      <c r="G2350" s="55">
        <v>0</v>
      </c>
    </row>
    <row r="2351" spans="1:7">
      <c r="A2351" s="123" t="s">
        <v>196</v>
      </c>
      <c r="B2351" s="124"/>
      <c r="C2351" s="124"/>
      <c r="D2351" s="124"/>
      <c r="E2351" s="124"/>
      <c r="F2351" s="124"/>
      <c r="G2351" s="55">
        <f>SUM(G2348:G2350)</f>
        <v>3.5787988517999993</v>
      </c>
    </row>
    <row r="2352" spans="1:7">
      <c r="A2352" s="123" t="s">
        <v>197</v>
      </c>
      <c r="B2352" s="124"/>
      <c r="C2352" s="124"/>
      <c r="D2352" s="124"/>
      <c r="E2352" s="124"/>
      <c r="F2352" s="124"/>
      <c r="G2352" s="56">
        <f>TRUNC(G2347+G2351,2)</f>
        <v>10.23</v>
      </c>
    </row>
    <row r="2353" spans="1:7">
      <c r="A2353" s="123" t="s">
        <v>198</v>
      </c>
      <c r="B2353" s="124"/>
      <c r="C2353" s="124"/>
      <c r="D2353" s="124"/>
      <c r="E2353" s="124"/>
      <c r="F2353" s="124"/>
      <c r="G2353" s="55">
        <v>107.68</v>
      </c>
    </row>
    <row r="2354" spans="1:7">
      <c r="A2354" s="123" t="s">
        <v>199</v>
      </c>
      <c r="B2354" s="124"/>
      <c r="C2354" s="124"/>
      <c r="D2354" s="124"/>
      <c r="E2354" s="124"/>
      <c r="F2354" s="124"/>
      <c r="G2354" s="56">
        <f>TRUNC(G2352*G2353,2)</f>
        <v>1101.56</v>
      </c>
    </row>
    <row r="2355" spans="1:7">
      <c r="A2355" s="125"/>
      <c r="B2355" s="126"/>
      <c r="C2355" s="126"/>
      <c r="D2355" s="126"/>
      <c r="E2355" s="126"/>
      <c r="F2355" s="126"/>
      <c r="G2355" s="127"/>
    </row>
    <row r="2356" spans="1:7" ht="30.6">
      <c r="A2356" s="46" t="s">
        <v>68</v>
      </c>
      <c r="B2356" s="47" t="s">
        <v>69</v>
      </c>
      <c r="C2356" s="48" t="s">
        <v>17</v>
      </c>
      <c r="D2356" s="48" t="s">
        <v>18</v>
      </c>
      <c r="E2356" s="49"/>
      <c r="F2356" s="50"/>
      <c r="G2356" s="51"/>
    </row>
    <row r="2357" spans="1:7" ht="30.6">
      <c r="A2357" s="52">
        <v>3767</v>
      </c>
      <c r="B2357" s="53" t="s">
        <v>264</v>
      </c>
      <c r="C2357" s="54" t="s">
        <v>45</v>
      </c>
      <c r="D2357" s="54" t="s">
        <v>32</v>
      </c>
      <c r="E2357" s="49">
        <v>0.1</v>
      </c>
      <c r="F2357" s="50">
        <v>0.48</v>
      </c>
      <c r="G2357" s="51">
        <f t="shared" ref="G2357:G2360" si="145">TRUNC(F2357*E2357,2)</f>
        <v>0.04</v>
      </c>
    </row>
    <row r="2358" spans="1:7" ht="20.399999999999999">
      <c r="A2358" s="52">
        <v>4051</v>
      </c>
      <c r="B2358" s="53" t="s">
        <v>265</v>
      </c>
      <c r="C2358" s="54" t="s">
        <v>45</v>
      </c>
      <c r="D2358" s="54" t="s">
        <v>266</v>
      </c>
      <c r="E2358" s="49">
        <v>4.8899999999999999E-2</v>
      </c>
      <c r="F2358" s="50">
        <v>37.840000000000003</v>
      </c>
      <c r="G2358" s="51">
        <f t="shared" si="145"/>
        <v>1.85</v>
      </c>
    </row>
    <row r="2359" spans="1:7" ht="20.399999999999999">
      <c r="A2359" s="52" t="s">
        <v>260</v>
      </c>
      <c r="B2359" s="53" t="s">
        <v>261</v>
      </c>
      <c r="C2359" s="54" t="s">
        <v>17</v>
      </c>
      <c r="D2359" s="54" t="s">
        <v>189</v>
      </c>
      <c r="E2359" s="49">
        <v>0.5</v>
      </c>
      <c r="F2359" s="50">
        <v>11.53</v>
      </c>
      <c r="G2359" s="51">
        <f t="shared" si="145"/>
        <v>5.76</v>
      </c>
    </row>
    <row r="2360" spans="1:7" ht="20.399999999999999">
      <c r="A2360" s="52" t="s">
        <v>202</v>
      </c>
      <c r="B2360" s="53" t="s">
        <v>203</v>
      </c>
      <c r="C2360" s="54" t="s">
        <v>17</v>
      </c>
      <c r="D2360" s="54" t="s">
        <v>189</v>
      </c>
      <c r="E2360" s="49">
        <v>0.247</v>
      </c>
      <c r="F2360" s="50">
        <v>10.24</v>
      </c>
      <c r="G2360" s="51">
        <f t="shared" si="145"/>
        <v>2.52</v>
      </c>
    </row>
    <row r="2361" spans="1:7">
      <c r="A2361" s="123" t="s">
        <v>190</v>
      </c>
      <c r="B2361" s="124"/>
      <c r="C2361" s="124"/>
      <c r="D2361" s="124"/>
      <c r="E2361" s="124"/>
      <c r="F2361" s="124"/>
      <c r="G2361" s="55">
        <v>4.8499999999999996</v>
      </c>
    </row>
    <row r="2362" spans="1:7">
      <c r="A2362" s="123" t="s">
        <v>191</v>
      </c>
      <c r="B2362" s="124"/>
      <c r="C2362" s="124"/>
      <c r="D2362" s="124"/>
      <c r="E2362" s="124"/>
      <c r="F2362" s="124"/>
      <c r="G2362" s="55">
        <v>5.3199999999999994</v>
      </c>
    </row>
    <row r="2363" spans="1:7">
      <c r="A2363" s="123" t="s">
        <v>192</v>
      </c>
      <c r="B2363" s="124"/>
      <c r="C2363" s="124"/>
      <c r="D2363" s="124"/>
      <c r="E2363" s="124"/>
      <c r="F2363" s="124"/>
      <c r="G2363" s="56">
        <f>SUM(G2361:G2362)</f>
        <v>10.169999999999998</v>
      </c>
    </row>
    <row r="2364" spans="1:7">
      <c r="A2364" s="123" t="s">
        <v>193</v>
      </c>
      <c r="B2364" s="124"/>
      <c r="C2364" s="124"/>
      <c r="D2364" s="124"/>
      <c r="E2364" s="124"/>
      <c r="F2364" s="124"/>
      <c r="G2364" s="55">
        <f>G2361*116.78%</f>
        <v>5.663829999999999</v>
      </c>
    </row>
    <row r="2365" spans="1:7">
      <c r="A2365" s="123" t="s">
        <v>194</v>
      </c>
      <c r="B2365" s="124"/>
      <c r="C2365" s="124"/>
      <c r="D2365" s="124"/>
      <c r="E2365" s="124"/>
      <c r="F2365" s="124"/>
      <c r="G2365" s="55">
        <f>(G2364+G2363)*22.23%</f>
        <v>3.5198604089999992</v>
      </c>
    </row>
    <row r="2366" spans="1:7">
      <c r="A2366" s="123" t="s">
        <v>195</v>
      </c>
      <c r="B2366" s="124"/>
      <c r="C2366" s="124"/>
      <c r="D2366" s="124"/>
      <c r="E2366" s="124"/>
      <c r="F2366" s="124"/>
      <c r="G2366" s="55">
        <v>0</v>
      </c>
    </row>
    <row r="2367" spans="1:7">
      <c r="A2367" s="123" t="s">
        <v>196</v>
      </c>
      <c r="B2367" s="124"/>
      <c r="C2367" s="124"/>
      <c r="D2367" s="124"/>
      <c r="E2367" s="124"/>
      <c r="F2367" s="124"/>
      <c r="G2367" s="55">
        <f>SUM(G2364:G2366)</f>
        <v>9.1836904089999987</v>
      </c>
    </row>
    <row r="2368" spans="1:7">
      <c r="A2368" s="123" t="s">
        <v>197</v>
      </c>
      <c r="B2368" s="124"/>
      <c r="C2368" s="124"/>
      <c r="D2368" s="124"/>
      <c r="E2368" s="124"/>
      <c r="F2368" s="124"/>
      <c r="G2368" s="56">
        <f>TRUNC(G2363+G2367,2)</f>
        <v>19.350000000000001</v>
      </c>
    </row>
    <row r="2369" spans="1:7">
      <c r="A2369" s="123" t="s">
        <v>198</v>
      </c>
      <c r="B2369" s="124"/>
      <c r="C2369" s="124"/>
      <c r="D2369" s="124"/>
      <c r="E2369" s="124"/>
      <c r="F2369" s="124"/>
      <c r="G2369" s="55">
        <v>35.520000000000003</v>
      </c>
    </row>
    <row r="2370" spans="1:7">
      <c r="A2370" s="123" t="s">
        <v>199</v>
      </c>
      <c r="B2370" s="124"/>
      <c r="C2370" s="124"/>
      <c r="D2370" s="124"/>
      <c r="E2370" s="124"/>
      <c r="F2370" s="124"/>
      <c r="G2370" s="56">
        <f>TRUNC(G2368*G2369,2)</f>
        <v>687.31</v>
      </c>
    </row>
    <row r="2371" spans="1:7">
      <c r="A2371" s="125"/>
      <c r="B2371" s="126"/>
      <c r="C2371" s="126"/>
      <c r="D2371" s="126"/>
      <c r="E2371" s="126"/>
      <c r="F2371" s="126"/>
      <c r="G2371" s="127"/>
    </row>
    <row r="2372" spans="1:7" ht="30.6">
      <c r="A2372" s="46" t="s">
        <v>70</v>
      </c>
      <c r="B2372" s="47" t="s">
        <v>71</v>
      </c>
      <c r="C2372" s="48" t="s">
        <v>17</v>
      </c>
      <c r="D2372" s="48" t="s">
        <v>18</v>
      </c>
      <c r="E2372" s="49"/>
      <c r="F2372" s="50"/>
      <c r="G2372" s="51"/>
    </row>
    <row r="2373" spans="1:7" ht="30.6">
      <c r="A2373" s="52">
        <v>3767</v>
      </c>
      <c r="B2373" s="53" t="s">
        <v>264</v>
      </c>
      <c r="C2373" s="54" t="s">
        <v>45</v>
      </c>
      <c r="D2373" s="54" t="s">
        <v>32</v>
      </c>
      <c r="E2373" s="49">
        <v>0.1</v>
      </c>
      <c r="F2373" s="50">
        <v>0.48</v>
      </c>
      <c r="G2373" s="51">
        <f t="shared" ref="G2373:G2376" si="146">TRUNC(F2373*E2373,2)</f>
        <v>0.04</v>
      </c>
    </row>
    <row r="2374" spans="1:7" ht="20.399999999999999">
      <c r="A2374" s="52">
        <v>4051</v>
      </c>
      <c r="B2374" s="53" t="s">
        <v>265</v>
      </c>
      <c r="C2374" s="54" t="s">
        <v>45</v>
      </c>
      <c r="D2374" s="54" t="s">
        <v>266</v>
      </c>
      <c r="E2374" s="49">
        <v>4.8899999999999999E-2</v>
      </c>
      <c r="F2374" s="50">
        <v>37.840000000000003</v>
      </c>
      <c r="G2374" s="51">
        <f t="shared" si="146"/>
        <v>1.85</v>
      </c>
    </row>
    <row r="2375" spans="1:7" ht="20.399999999999999">
      <c r="A2375" s="52" t="s">
        <v>260</v>
      </c>
      <c r="B2375" s="53" t="s">
        <v>261</v>
      </c>
      <c r="C2375" s="54" t="s">
        <v>17</v>
      </c>
      <c r="D2375" s="54" t="s">
        <v>189</v>
      </c>
      <c r="E2375" s="49">
        <v>0.23</v>
      </c>
      <c r="F2375" s="50">
        <v>11.53</v>
      </c>
      <c r="G2375" s="51">
        <f t="shared" si="146"/>
        <v>2.65</v>
      </c>
    </row>
    <row r="2376" spans="1:7" ht="20.399999999999999">
      <c r="A2376" s="52" t="s">
        <v>202</v>
      </c>
      <c r="B2376" s="53" t="s">
        <v>203</v>
      </c>
      <c r="C2376" s="54" t="s">
        <v>17</v>
      </c>
      <c r="D2376" s="54" t="s">
        <v>189</v>
      </c>
      <c r="E2376" s="49">
        <v>0.10814</v>
      </c>
      <c r="F2376" s="50">
        <v>10.24</v>
      </c>
      <c r="G2376" s="51">
        <f t="shared" si="146"/>
        <v>1.1000000000000001</v>
      </c>
    </row>
    <row r="2377" spans="1:7">
      <c r="A2377" s="123" t="s">
        <v>190</v>
      </c>
      <c r="B2377" s="124"/>
      <c r="C2377" s="124"/>
      <c r="D2377" s="124"/>
      <c r="E2377" s="124"/>
      <c r="F2377" s="124"/>
      <c r="G2377" s="55">
        <v>2.2000000000000002</v>
      </c>
    </row>
    <row r="2378" spans="1:7">
      <c r="A2378" s="123" t="s">
        <v>191</v>
      </c>
      <c r="B2378" s="124"/>
      <c r="C2378" s="124"/>
      <c r="D2378" s="124"/>
      <c r="E2378" s="124"/>
      <c r="F2378" s="124"/>
      <c r="G2378" s="55">
        <v>3.44</v>
      </c>
    </row>
    <row r="2379" spans="1:7">
      <c r="A2379" s="123" t="s">
        <v>192</v>
      </c>
      <c r="B2379" s="124"/>
      <c r="C2379" s="124"/>
      <c r="D2379" s="124"/>
      <c r="E2379" s="124"/>
      <c r="F2379" s="124"/>
      <c r="G2379" s="56">
        <f>SUM(G2377:G2378)</f>
        <v>5.6400000000000006</v>
      </c>
    </row>
    <row r="2380" spans="1:7">
      <c r="A2380" s="123" t="s">
        <v>193</v>
      </c>
      <c r="B2380" s="124"/>
      <c r="C2380" s="124"/>
      <c r="D2380" s="124"/>
      <c r="E2380" s="124"/>
      <c r="F2380" s="124"/>
      <c r="G2380" s="55">
        <f>G2377*116.78%</f>
        <v>2.5691600000000001</v>
      </c>
    </row>
    <row r="2381" spans="1:7">
      <c r="A2381" s="123" t="s">
        <v>194</v>
      </c>
      <c r="B2381" s="124"/>
      <c r="C2381" s="124"/>
      <c r="D2381" s="124"/>
      <c r="E2381" s="124"/>
      <c r="F2381" s="124"/>
      <c r="G2381" s="55">
        <f>(G2380+G2379)*22.23%</f>
        <v>1.824896268</v>
      </c>
    </row>
    <row r="2382" spans="1:7">
      <c r="A2382" s="123" t="s">
        <v>195</v>
      </c>
      <c r="B2382" s="124"/>
      <c r="C2382" s="124"/>
      <c r="D2382" s="124"/>
      <c r="E2382" s="124"/>
      <c r="F2382" s="124"/>
      <c r="G2382" s="55">
        <v>0</v>
      </c>
    </row>
    <row r="2383" spans="1:7">
      <c r="A2383" s="123" t="s">
        <v>196</v>
      </c>
      <c r="B2383" s="124"/>
      <c r="C2383" s="124"/>
      <c r="D2383" s="124"/>
      <c r="E2383" s="124"/>
      <c r="F2383" s="124"/>
      <c r="G2383" s="55">
        <f>SUM(G2380:G2382)</f>
        <v>4.3940562679999999</v>
      </c>
    </row>
    <row r="2384" spans="1:7">
      <c r="A2384" s="123" t="s">
        <v>197</v>
      </c>
      <c r="B2384" s="124"/>
      <c r="C2384" s="124"/>
      <c r="D2384" s="124"/>
      <c r="E2384" s="124"/>
      <c r="F2384" s="124"/>
      <c r="G2384" s="56">
        <f>TRUNC(G2379+G2383,2)</f>
        <v>10.029999999999999</v>
      </c>
    </row>
    <row r="2385" spans="1:7">
      <c r="A2385" s="123" t="s">
        <v>198</v>
      </c>
      <c r="B2385" s="124"/>
      <c r="C2385" s="124"/>
      <c r="D2385" s="124"/>
      <c r="E2385" s="124"/>
      <c r="F2385" s="124"/>
      <c r="G2385" s="55">
        <v>107.68</v>
      </c>
    </row>
    <row r="2386" spans="1:7">
      <c r="A2386" s="123" t="s">
        <v>199</v>
      </c>
      <c r="B2386" s="124"/>
      <c r="C2386" s="124"/>
      <c r="D2386" s="124"/>
      <c r="E2386" s="124"/>
      <c r="F2386" s="124"/>
      <c r="G2386" s="56">
        <f>TRUNC(G2384*G2385,2)</f>
        <v>1080.03</v>
      </c>
    </row>
    <row r="2387" spans="1:7">
      <c r="A2387" s="125"/>
      <c r="B2387" s="126"/>
      <c r="C2387" s="126"/>
      <c r="D2387" s="126"/>
      <c r="E2387" s="126"/>
      <c r="F2387" s="126"/>
      <c r="G2387" s="127"/>
    </row>
    <row r="2388" spans="1:7">
      <c r="A2388" s="46" t="s">
        <v>101</v>
      </c>
      <c r="B2388" s="117" t="s">
        <v>102</v>
      </c>
      <c r="C2388" s="117"/>
      <c r="D2388" s="117"/>
      <c r="E2388" s="117"/>
      <c r="F2388" s="117"/>
      <c r="G2388" s="118"/>
    </row>
    <row r="2389" spans="1:7">
      <c r="A2389" s="46">
        <v>1</v>
      </c>
      <c r="B2389" s="117" t="s">
        <v>14</v>
      </c>
      <c r="C2389" s="117"/>
      <c r="D2389" s="117"/>
      <c r="E2389" s="117"/>
      <c r="F2389" s="117"/>
      <c r="G2389" s="118"/>
    </row>
    <row r="2390" spans="1:7" ht="30.6">
      <c r="A2390" s="46" t="s">
        <v>15</v>
      </c>
      <c r="B2390" s="47" t="s">
        <v>16</v>
      </c>
      <c r="C2390" s="48" t="s">
        <v>17</v>
      </c>
      <c r="D2390" s="48" t="s">
        <v>18</v>
      </c>
      <c r="E2390" s="49"/>
      <c r="F2390" s="50"/>
      <c r="G2390" s="51"/>
    </row>
    <row r="2391" spans="1:7">
      <c r="A2391" s="52">
        <v>1214</v>
      </c>
      <c r="B2391" s="53" t="s">
        <v>187</v>
      </c>
      <c r="C2391" s="54" t="s">
        <v>188</v>
      </c>
      <c r="D2391" s="54" t="s">
        <v>189</v>
      </c>
      <c r="E2391" s="49">
        <v>1.2</v>
      </c>
      <c r="F2391" s="50">
        <v>9.27</v>
      </c>
      <c r="G2391" s="51">
        <f t="shared" ref="G2391" si="147">TRUNC(F2391*E2391,2)</f>
        <v>11.12</v>
      </c>
    </row>
    <row r="2392" spans="1:7">
      <c r="A2392" s="123" t="s">
        <v>190</v>
      </c>
      <c r="B2392" s="124"/>
      <c r="C2392" s="124"/>
      <c r="D2392" s="124"/>
      <c r="E2392" s="124"/>
      <c r="F2392" s="124"/>
      <c r="G2392" s="55">
        <v>11.12</v>
      </c>
    </row>
    <row r="2393" spans="1:7">
      <c r="A2393" s="123" t="s">
        <v>191</v>
      </c>
      <c r="B2393" s="124"/>
      <c r="C2393" s="124"/>
      <c r="D2393" s="124"/>
      <c r="E2393" s="124"/>
      <c r="F2393" s="124"/>
      <c r="G2393" s="55">
        <v>0</v>
      </c>
    </row>
    <row r="2394" spans="1:7">
      <c r="A2394" s="123" t="s">
        <v>192</v>
      </c>
      <c r="B2394" s="124"/>
      <c r="C2394" s="124"/>
      <c r="D2394" s="124"/>
      <c r="E2394" s="124"/>
      <c r="F2394" s="124"/>
      <c r="G2394" s="56">
        <f>SUM(G2392:G2393)</f>
        <v>11.12</v>
      </c>
    </row>
    <row r="2395" spans="1:7">
      <c r="A2395" s="123" t="s">
        <v>193</v>
      </c>
      <c r="B2395" s="124"/>
      <c r="C2395" s="124"/>
      <c r="D2395" s="124"/>
      <c r="E2395" s="124"/>
      <c r="F2395" s="124"/>
      <c r="G2395" s="55">
        <f>G2392*116.78%</f>
        <v>12.985935999999999</v>
      </c>
    </row>
    <row r="2396" spans="1:7">
      <c r="A2396" s="123" t="s">
        <v>194</v>
      </c>
      <c r="B2396" s="124"/>
      <c r="C2396" s="124"/>
      <c r="D2396" s="124"/>
      <c r="E2396" s="124"/>
      <c r="F2396" s="124"/>
      <c r="G2396" s="55">
        <f>(G2395+G2394)*22.23%</f>
        <v>5.3587495727999999</v>
      </c>
    </row>
    <row r="2397" spans="1:7">
      <c r="A2397" s="123" t="s">
        <v>195</v>
      </c>
      <c r="B2397" s="124"/>
      <c r="C2397" s="124"/>
      <c r="D2397" s="124"/>
      <c r="E2397" s="124"/>
      <c r="F2397" s="124"/>
      <c r="G2397" s="55">
        <v>0</v>
      </c>
    </row>
    <row r="2398" spans="1:7">
      <c r="A2398" s="123" t="s">
        <v>196</v>
      </c>
      <c r="B2398" s="124"/>
      <c r="C2398" s="124"/>
      <c r="D2398" s="124"/>
      <c r="E2398" s="124"/>
      <c r="F2398" s="124"/>
      <c r="G2398" s="55">
        <f>SUM(G2395:G2397)</f>
        <v>18.3446855728</v>
      </c>
    </row>
    <row r="2399" spans="1:7">
      <c r="A2399" s="123" t="s">
        <v>197</v>
      </c>
      <c r="B2399" s="124"/>
      <c r="C2399" s="124"/>
      <c r="D2399" s="124"/>
      <c r="E2399" s="124"/>
      <c r="F2399" s="124"/>
      <c r="G2399" s="56">
        <f>TRUNC(G2394+G2398,2)</f>
        <v>29.46</v>
      </c>
    </row>
    <row r="2400" spans="1:7">
      <c r="A2400" s="123" t="s">
        <v>198</v>
      </c>
      <c r="B2400" s="124"/>
      <c r="C2400" s="124"/>
      <c r="D2400" s="124"/>
      <c r="E2400" s="124"/>
      <c r="F2400" s="124"/>
      <c r="G2400" s="55">
        <v>22.8</v>
      </c>
    </row>
    <row r="2401" spans="1:7">
      <c r="A2401" s="123" t="s">
        <v>199</v>
      </c>
      <c r="B2401" s="124"/>
      <c r="C2401" s="124"/>
      <c r="D2401" s="124"/>
      <c r="E2401" s="124"/>
      <c r="F2401" s="124"/>
      <c r="G2401" s="56">
        <f>TRUNC(G2399*G2400,2)</f>
        <v>671.68</v>
      </c>
    </row>
    <row r="2402" spans="1:7">
      <c r="A2402" s="125"/>
      <c r="B2402" s="126"/>
      <c r="C2402" s="126"/>
      <c r="D2402" s="126"/>
      <c r="E2402" s="126"/>
      <c r="F2402" s="126"/>
      <c r="G2402" s="127"/>
    </row>
    <row r="2403" spans="1:7" ht="40.799999999999997">
      <c r="A2403" s="46" t="s">
        <v>19</v>
      </c>
      <c r="B2403" s="47" t="s">
        <v>20</v>
      </c>
      <c r="C2403" s="48" t="s">
        <v>17</v>
      </c>
      <c r="D2403" s="48" t="s">
        <v>21</v>
      </c>
      <c r="E2403" s="49"/>
      <c r="F2403" s="50"/>
      <c r="G2403" s="51"/>
    </row>
    <row r="2404" spans="1:7" ht="20.399999999999999">
      <c r="A2404" s="52" t="s">
        <v>200</v>
      </c>
      <c r="B2404" s="53" t="s">
        <v>201</v>
      </c>
      <c r="C2404" s="54" t="s">
        <v>17</v>
      </c>
      <c r="D2404" s="54" t="s">
        <v>189</v>
      </c>
      <c r="E2404" s="49">
        <v>0.25149700000000003</v>
      </c>
      <c r="F2404" s="50">
        <v>10.220000000000001</v>
      </c>
      <c r="G2404" s="51">
        <f t="shared" ref="G2404:G2405" si="148">TRUNC(F2404*E2404,2)</f>
        <v>2.57</v>
      </c>
    </row>
    <row r="2405" spans="1:7" ht="20.399999999999999">
      <c r="A2405" s="52" t="s">
        <v>202</v>
      </c>
      <c r="B2405" s="53" t="s">
        <v>203</v>
      </c>
      <c r="C2405" s="54" t="s">
        <v>17</v>
      </c>
      <c r="D2405" s="54" t="s">
        <v>189</v>
      </c>
      <c r="E2405" s="49">
        <v>1.8</v>
      </c>
      <c r="F2405" s="50">
        <v>10.24</v>
      </c>
      <c r="G2405" s="51">
        <f t="shared" si="148"/>
        <v>18.43</v>
      </c>
    </row>
    <row r="2406" spans="1:7">
      <c r="A2406" s="123" t="s">
        <v>190</v>
      </c>
      <c r="B2406" s="124"/>
      <c r="C2406" s="124"/>
      <c r="D2406" s="124"/>
      <c r="E2406" s="124"/>
      <c r="F2406" s="124"/>
      <c r="G2406" s="55">
        <v>11.93</v>
      </c>
    </row>
    <row r="2407" spans="1:7">
      <c r="A2407" s="123" t="s">
        <v>191</v>
      </c>
      <c r="B2407" s="124"/>
      <c r="C2407" s="124"/>
      <c r="D2407" s="124"/>
      <c r="E2407" s="124"/>
      <c r="F2407" s="124"/>
      <c r="G2407" s="55">
        <v>9.07</v>
      </c>
    </row>
    <row r="2408" spans="1:7">
      <c r="A2408" s="123" t="s">
        <v>192</v>
      </c>
      <c r="B2408" s="124"/>
      <c r="C2408" s="124"/>
      <c r="D2408" s="124"/>
      <c r="E2408" s="124"/>
      <c r="F2408" s="124"/>
      <c r="G2408" s="56">
        <f>SUM(G2406:G2407)</f>
        <v>21</v>
      </c>
    </row>
    <row r="2409" spans="1:7">
      <c r="A2409" s="123" t="s">
        <v>193</v>
      </c>
      <c r="B2409" s="124"/>
      <c r="C2409" s="124"/>
      <c r="D2409" s="124"/>
      <c r="E2409" s="124"/>
      <c r="F2409" s="124"/>
      <c r="G2409" s="55">
        <f>G2406*116.78%</f>
        <v>13.931854</v>
      </c>
    </row>
    <row r="2410" spans="1:7">
      <c r="A2410" s="123" t="s">
        <v>194</v>
      </c>
      <c r="B2410" s="124"/>
      <c r="C2410" s="124"/>
      <c r="D2410" s="124"/>
      <c r="E2410" s="124"/>
      <c r="F2410" s="124"/>
      <c r="G2410" s="55">
        <f>(G2409+G2408)*22.23%</f>
        <v>7.7653511442000003</v>
      </c>
    </row>
    <row r="2411" spans="1:7">
      <c r="A2411" s="123" t="s">
        <v>195</v>
      </c>
      <c r="B2411" s="124"/>
      <c r="C2411" s="124"/>
      <c r="D2411" s="124"/>
      <c r="E2411" s="124"/>
      <c r="F2411" s="124"/>
      <c r="G2411" s="55">
        <v>0</v>
      </c>
    </row>
    <row r="2412" spans="1:7">
      <c r="A2412" s="123" t="s">
        <v>196</v>
      </c>
      <c r="B2412" s="124"/>
      <c r="C2412" s="124"/>
      <c r="D2412" s="124"/>
      <c r="E2412" s="124"/>
      <c r="F2412" s="124"/>
      <c r="G2412" s="55">
        <f>SUM(G2409:G2411)</f>
        <v>21.697205144199998</v>
      </c>
    </row>
    <row r="2413" spans="1:7">
      <c r="A2413" s="123" t="s">
        <v>197</v>
      </c>
      <c r="B2413" s="124"/>
      <c r="C2413" s="124"/>
      <c r="D2413" s="124"/>
      <c r="E2413" s="124"/>
      <c r="F2413" s="124"/>
      <c r="G2413" s="56">
        <f>TRUNC(G2408+G2412,2)</f>
        <v>42.69</v>
      </c>
    </row>
    <row r="2414" spans="1:7">
      <c r="A2414" s="123" t="s">
        <v>198</v>
      </c>
      <c r="B2414" s="124"/>
      <c r="C2414" s="124"/>
      <c r="D2414" s="124"/>
      <c r="E2414" s="124"/>
      <c r="F2414" s="124"/>
      <c r="G2414" s="55">
        <v>0.68</v>
      </c>
    </row>
    <row r="2415" spans="1:7">
      <c r="A2415" s="123" t="s">
        <v>199</v>
      </c>
      <c r="B2415" s="124"/>
      <c r="C2415" s="124"/>
      <c r="D2415" s="124"/>
      <c r="E2415" s="124"/>
      <c r="F2415" s="124"/>
      <c r="G2415" s="56">
        <f>TRUNC(G2413*G2414,2)</f>
        <v>29.02</v>
      </c>
    </row>
    <row r="2416" spans="1:7">
      <c r="A2416" s="125"/>
      <c r="B2416" s="126"/>
      <c r="C2416" s="126"/>
      <c r="D2416" s="126"/>
      <c r="E2416" s="126"/>
      <c r="F2416" s="126"/>
      <c r="G2416" s="127"/>
    </row>
    <row r="2417" spans="1:7" ht="30.6">
      <c r="A2417" s="46" t="s">
        <v>22</v>
      </c>
      <c r="B2417" s="47" t="s">
        <v>23</v>
      </c>
      <c r="C2417" s="48" t="s">
        <v>17</v>
      </c>
      <c r="D2417" s="48" t="s">
        <v>21</v>
      </c>
      <c r="E2417" s="49"/>
      <c r="F2417" s="50"/>
      <c r="G2417" s="51"/>
    </row>
    <row r="2418" spans="1:7" ht="20.399999999999999">
      <c r="A2418" s="52" t="s">
        <v>200</v>
      </c>
      <c r="B2418" s="53" t="s">
        <v>201</v>
      </c>
      <c r="C2418" s="54" t="s">
        <v>17</v>
      </c>
      <c r="D2418" s="54" t="s">
        <v>189</v>
      </c>
      <c r="E2418" s="49">
        <v>1.1117999999999999</v>
      </c>
      <c r="F2418" s="50">
        <v>10.220000000000001</v>
      </c>
      <c r="G2418" s="51">
        <f t="shared" ref="G2418:G2419" si="149">TRUNC(F2418*E2418,2)</f>
        <v>11.36</v>
      </c>
    </row>
    <row r="2419" spans="1:7" ht="20.399999999999999">
      <c r="A2419" s="52" t="s">
        <v>202</v>
      </c>
      <c r="B2419" s="53" t="s">
        <v>203</v>
      </c>
      <c r="C2419" s="54" t="s">
        <v>17</v>
      </c>
      <c r="D2419" s="54" t="s">
        <v>189</v>
      </c>
      <c r="E2419" s="49">
        <v>9.0359999999999996</v>
      </c>
      <c r="F2419" s="50">
        <v>10.24</v>
      </c>
      <c r="G2419" s="51">
        <f t="shared" si="149"/>
        <v>92.52</v>
      </c>
    </row>
    <row r="2420" spans="1:7">
      <c r="A2420" s="123" t="s">
        <v>190</v>
      </c>
      <c r="B2420" s="124"/>
      <c r="C2420" s="124"/>
      <c r="D2420" s="124"/>
      <c r="E2420" s="124"/>
      <c r="F2420" s="124"/>
      <c r="G2420" s="55">
        <v>58.87</v>
      </c>
    </row>
    <row r="2421" spans="1:7">
      <c r="A2421" s="123" t="s">
        <v>191</v>
      </c>
      <c r="B2421" s="124"/>
      <c r="C2421" s="124"/>
      <c r="D2421" s="124"/>
      <c r="E2421" s="124"/>
      <c r="F2421" s="124"/>
      <c r="G2421" s="55">
        <v>45.01</v>
      </c>
    </row>
    <row r="2422" spans="1:7">
      <c r="A2422" s="123" t="s">
        <v>192</v>
      </c>
      <c r="B2422" s="124"/>
      <c r="C2422" s="124"/>
      <c r="D2422" s="124"/>
      <c r="E2422" s="124"/>
      <c r="F2422" s="124"/>
      <c r="G2422" s="56">
        <f>SUM(G2420:G2421)</f>
        <v>103.88</v>
      </c>
    </row>
    <row r="2423" spans="1:7">
      <c r="A2423" s="123" t="s">
        <v>193</v>
      </c>
      <c r="B2423" s="124"/>
      <c r="C2423" s="124"/>
      <c r="D2423" s="124"/>
      <c r="E2423" s="124"/>
      <c r="F2423" s="124"/>
      <c r="G2423" s="55">
        <f>G2420*116.78%</f>
        <v>68.748385999999996</v>
      </c>
    </row>
    <row r="2424" spans="1:7">
      <c r="A2424" s="123" t="s">
        <v>194</v>
      </c>
      <c r="B2424" s="124"/>
      <c r="C2424" s="124"/>
      <c r="D2424" s="124"/>
      <c r="E2424" s="124"/>
      <c r="F2424" s="124"/>
      <c r="G2424" s="55">
        <f>(G2423+G2422)*22.23%</f>
        <v>38.375290207799992</v>
      </c>
    </row>
    <row r="2425" spans="1:7">
      <c r="A2425" s="123" t="s">
        <v>195</v>
      </c>
      <c r="B2425" s="124"/>
      <c r="C2425" s="124"/>
      <c r="D2425" s="124"/>
      <c r="E2425" s="124"/>
      <c r="F2425" s="124"/>
      <c r="G2425" s="55">
        <v>0</v>
      </c>
    </row>
    <row r="2426" spans="1:7">
      <c r="A2426" s="123" t="s">
        <v>196</v>
      </c>
      <c r="B2426" s="124"/>
      <c r="C2426" s="124"/>
      <c r="D2426" s="124"/>
      <c r="E2426" s="124"/>
      <c r="F2426" s="124"/>
      <c r="G2426" s="55">
        <f>SUM(G2423:G2425)</f>
        <v>107.12367620779999</v>
      </c>
    </row>
    <row r="2427" spans="1:7">
      <c r="A2427" s="123" t="s">
        <v>197</v>
      </c>
      <c r="B2427" s="124"/>
      <c r="C2427" s="124"/>
      <c r="D2427" s="124"/>
      <c r="E2427" s="124"/>
      <c r="F2427" s="124"/>
      <c r="G2427" s="56">
        <f>TRUNC(G2422+G2426,2)</f>
        <v>211</v>
      </c>
    </row>
    <row r="2428" spans="1:7">
      <c r="A2428" s="123" t="s">
        <v>198</v>
      </c>
      <c r="B2428" s="124"/>
      <c r="C2428" s="124"/>
      <c r="D2428" s="124"/>
      <c r="E2428" s="124"/>
      <c r="F2428" s="124"/>
      <c r="G2428" s="55">
        <v>0.1</v>
      </c>
    </row>
    <row r="2429" spans="1:7">
      <c r="A2429" s="123" t="s">
        <v>199</v>
      </c>
      <c r="B2429" s="124"/>
      <c r="C2429" s="124"/>
      <c r="D2429" s="124"/>
      <c r="E2429" s="124"/>
      <c r="F2429" s="124"/>
      <c r="G2429" s="56">
        <f>TRUNC(G2427*G2428,2)</f>
        <v>21.1</v>
      </c>
    </row>
    <row r="2430" spans="1:7">
      <c r="A2430" s="125"/>
      <c r="B2430" s="126"/>
      <c r="C2430" s="126"/>
      <c r="D2430" s="126"/>
      <c r="E2430" s="126"/>
      <c r="F2430" s="126"/>
      <c r="G2430" s="127"/>
    </row>
    <row r="2431" spans="1:7" ht="30.6">
      <c r="A2431" s="46" t="s">
        <v>24</v>
      </c>
      <c r="B2431" s="47" t="s">
        <v>25</v>
      </c>
      <c r="C2431" s="48" t="s">
        <v>17</v>
      </c>
      <c r="D2431" s="48" t="s">
        <v>18</v>
      </c>
      <c r="E2431" s="49"/>
      <c r="F2431" s="50"/>
      <c r="G2431" s="51"/>
    </row>
    <row r="2432" spans="1:7" ht="20.399999999999999">
      <c r="A2432" s="52" t="s">
        <v>204</v>
      </c>
      <c r="B2432" s="53" t="s">
        <v>205</v>
      </c>
      <c r="C2432" s="54" t="s">
        <v>17</v>
      </c>
      <c r="D2432" s="54" t="s">
        <v>189</v>
      </c>
      <c r="E2432" s="49">
        <v>0.25530000000000003</v>
      </c>
      <c r="F2432" s="50">
        <v>10.9</v>
      </c>
      <c r="G2432" s="51">
        <f t="shared" ref="G2432:G2433" si="150">TRUNC(F2432*E2432,2)</f>
        <v>2.78</v>
      </c>
    </row>
    <row r="2433" spans="1:7" ht="20.399999999999999">
      <c r="A2433" s="52" t="s">
        <v>202</v>
      </c>
      <c r="B2433" s="53" t="s">
        <v>203</v>
      </c>
      <c r="C2433" s="54" t="s">
        <v>17</v>
      </c>
      <c r="D2433" s="54" t="s">
        <v>189</v>
      </c>
      <c r="E2433" s="49">
        <v>0.58120000000000005</v>
      </c>
      <c r="F2433" s="50">
        <v>10.24</v>
      </c>
      <c r="G2433" s="51">
        <f t="shared" si="150"/>
        <v>5.95</v>
      </c>
    </row>
    <row r="2434" spans="1:7">
      <c r="A2434" s="123" t="s">
        <v>190</v>
      </c>
      <c r="B2434" s="124"/>
      <c r="C2434" s="124"/>
      <c r="D2434" s="124"/>
      <c r="E2434" s="124"/>
      <c r="F2434" s="124"/>
      <c r="G2434" s="55">
        <v>4.91</v>
      </c>
    </row>
    <row r="2435" spans="1:7">
      <c r="A2435" s="123" t="s">
        <v>191</v>
      </c>
      <c r="B2435" s="124"/>
      <c r="C2435" s="124"/>
      <c r="D2435" s="124"/>
      <c r="E2435" s="124"/>
      <c r="F2435" s="124"/>
      <c r="G2435" s="55">
        <v>3.82</v>
      </c>
    </row>
    <row r="2436" spans="1:7">
      <c r="A2436" s="123" t="s">
        <v>192</v>
      </c>
      <c r="B2436" s="124"/>
      <c r="C2436" s="124"/>
      <c r="D2436" s="124"/>
      <c r="E2436" s="124"/>
      <c r="F2436" s="124"/>
      <c r="G2436" s="56">
        <f>SUM(G2434:G2435)</f>
        <v>8.73</v>
      </c>
    </row>
    <row r="2437" spans="1:7">
      <c r="A2437" s="123" t="s">
        <v>193</v>
      </c>
      <c r="B2437" s="124"/>
      <c r="C2437" s="124"/>
      <c r="D2437" s="124"/>
      <c r="E2437" s="124"/>
      <c r="F2437" s="124"/>
      <c r="G2437" s="55">
        <f>G2434*116.78%</f>
        <v>5.7338979999999999</v>
      </c>
    </row>
    <row r="2438" spans="1:7">
      <c r="A2438" s="123" t="s">
        <v>194</v>
      </c>
      <c r="B2438" s="124"/>
      <c r="C2438" s="124"/>
      <c r="D2438" s="124"/>
      <c r="E2438" s="124"/>
      <c r="F2438" s="124"/>
      <c r="G2438" s="55">
        <f>(G2437+G2436)*22.23%</f>
        <v>3.2153245254000002</v>
      </c>
    </row>
    <row r="2439" spans="1:7">
      <c r="A2439" s="123" t="s">
        <v>195</v>
      </c>
      <c r="B2439" s="124"/>
      <c r="C2439" s="124"/>
      <c r="D2439" s="124"/>
      <c r="E2439" s="124"/>
      <c r="F2439" s="124"/>
      <c r="G2439" s="55">
        <v>0</v>
      </c>
    </row>
    <row r="2440" spans="1:7">
      <c r="A2440" s="123" t="s">
        <v>196</v>
      </c>
      <c r="B2440" s="124"/>
      <c r="C2440" s="124"/>
      <c r="D2440" s="124"/>
      <c r="E2440" s="124"/>
      <c r="F2440" s="124"/>
      <c r="G2440" s="55">
        <f>SUM(G2437:G2439)</f>
        <v>8.9492225253999997</v>
      </c>
    </row>
    <row r="2441" spans="1:7">
      <c r="A2441" s="123" t="s">
        <v>197</v>
      </c>
      <c r="B2441" s="124"/>
      <c r="C2441" s="124"/>
      <c r="D2441" s="124"/>
      <c r="E2441" s="124"/>
      <c r="F2441" s="124"/>
      <c r="G2441" s="56">
        <f>TRUNC(G2436+G2440,2)</f>
        <v>17.670000000000002</v>
      </c>
    </row>
    <row r="2442" spans="1:7">
      <c r="A2442" s="123" t="s">
        <v>198</v>
      </c>
      <c r="B2442" s="124"/>
      <c r="C2442" s="124"/>
      <c r="D2442" s="124"/>
      <c r="E2442" s="124"/>
      <c r="F2442" s="124"/>
      <c r="G2442" s="55">
        <v>35.520000000000003</v>
      </c>
    </row>
    <row r="2443" spans="1:7">
      <c r="A2443" s="123" t="s">
        <v>199</v>
      </c>
      <c r="B2443" s="124"/>
      <c r="C2443" s="124"/>
      <c r="D2443" s="124"/>
      <c r="E2443" s="124"/>
      <c r="F2443" s="124"/>
      <c r="G2443" s="56">
        <f>TRUNC(G2441*G2442,2)</f>
        <v>627.63</v>
      </c>
    </row>
    <row r="2444" spans="1:7">
      <c r="A2444" s="125"/>
      <c r="B2444" s="126"/>
      <c r="C2444" s="126"/>
      <c r="D2444" s="126"/>
      <c r="E2444" s="126"/>
      <c r="F2444" s="126"/>
      <c r="G2444" s="127"/>
    </row>
    <row r="2445" spans="1:7" ht="30.6">
      <c r="A2445" s="46" t="s">
        <v>26</v>
      </c>
      <c r="B2445" s="47" t="s">
        <v>27</v>
      </c>
      <c r="C2445" s="48" t="s">
        <v>17</v>
      </c>
      <c r="D2445" s="48" t="s">
        <v>18</v>
      </c>
      <c r="E2445" s="49"/>
      <c r="F2445" s="50"/>
      <c r="G2445" s="51"/>
    </row>
    <row r="2446" spans="1:7" ht="20.399999999999999">
      <c r="A2446" s="52" t="s">
        <v>200</v>
      </c>
      <c r="B2446" s="53" t="s">
        <v>201</v>
      </c>
      <c r="C2446" s="54" t="s">
        <v>17</v>
      </c>
      <c r="D2446" s="54" t="s">
        <v>189</v>
      </c>
      <c r="E2446" s="49">
        <v>0.13150000000000001</v>
      </c>
      <c r="F2446" s="50">
        <v>10.220000000000001</v>
      </c>
      <c r="G2446" s="51">
        <f t="shared" ref="G2446:G2447" si="151">TRUNC(F2446*E2446,2)</f>
        <v>1.34</v>
      </c>
    </row>
    <row r="2447" spans="1:7" ht="20.399999999999999">
      <c r="A2447" s="52" t="s">
        <v>202</v>
      </c>
      <c r="B2447" s="53" t="s">
        <v>203</v>
      </c>
      <c r="C2447" s="54" t="s">
        <v>17</v>
      </c>
      <c r="D2447" s="54" t="s">
        <v>189</v>
      </c>
      <c r="E2447" s="49">
        <v>0.19157550000000001</v>
      </c>
      <c r="F2447" s="50">
        <v>10.24</v>
      </c>
      <c r="G2447" s="51">
        <f t="shared" si="151"/>
        <v>1.96</v>
      </c>
    </row>
    <row r="2448" spans="1:7">
      <c r="A2448" s="123" t="s">
        <v>190</v>
      </c>
      <c r="B2448" s="124"/>
      <c r="C2448" s="124"/>
      <c r="D2448" s="124"/>
      <c r="E2448" s="124"/>
      <c r="F2448" s="124"/>
      <c r="G2448" s="55">
        <v>2</v>
      </c>
    </row>
    <row r="2449" spans="1:7">
      <c r="A2449" s="123" t="s">
        <v>191</v>
      </c>
      <c r="B2449" s="124"/>
      <c r="C2449" s="124"/>
      <c r="D2449" s="124"/>
      <c r="E2449" s="124"/>
      <c r="F2449" s="124"/>
      <c r="G2449" s="55">
        <v>1.3</v>
      </c>
    </row>
    <row r="2450" spans="1:7">
      <c r="A2450" s="123" t="s">
        <v>192</v>
      </c>
      <c r="B2450" s="124"/>
      <c r="C2450" s="124"/>
      <c r="D2450" s="124"/>
      <c r="E2450" s="124"/>
      <c r="F2450" s="124"/>
      <c r="G2450" s="56">
        <f>SUM(G2448:G2449)</f>
        <v>3.3</v>
      </c>
    </row>
    <row r="2451" spans="1:7">
      <c r="A2451" s="123" t="s">
        <v>193</v>
      </c>
      <c r="B2451" s="124"/>
      <c r="C2451" s="124"/>
      <c r="D2451" s="124"/>
      <c r="E2451" s="124"/>
      <c r="F2451" s="124"/>
      <c r="G2451" s="55">
        <f>G2448*116.78%</f>
        <v>2.3355999999999999</v>
      </c>
    </row>
    <row r="2452" spans="1:7">
      <c r="A2452" s="123" t="s">
        <v>194</v>
      </c>
      <c r="B2452" s="124"/>
      <c r="C2452" s="124"/>
      <c r="D2452" s="124"/>
      <c r="E2452" s="124"/>
      <c r="F2452" s="124"/>
      <c r="G2452" s="55">
        <f>(G2451+G2450)*22.23%</f>
        <v>1.25279388</v>
      </c>
    </row>
    <row r="2453" spans="1:7">
      <c r="A2453" s="123" t="s">
        <v>195</v>
      </c>
      <c r="B2453" s="124"/>
      <c r="C2453" s="124"/>
      <c r="D2453" s="124"/>
      <c r="E2453" s="124"/>
      <c r="F2453" s="124"/>
      <c r="G2453" s="55">
        <v>0</v>
      </c>
    </row>
    <row r="2454" spans="1:7">
      <c r="A2454" s="123" t="s">
        <v>196</v>
      </c>
      <c r="B2454" s="124"/>
      <c r="C2454" s="124"/>
      <c r="D2454" s="124"/>
      <c r="E2454" s="124"/>
      <c r="F2454" s="124"/>
      <c r="G2454" s="55">
        <f>SUM(G2451:G2453)</f>
        <v>3.5883938799999999</v>
      </c>
    </row>
    <row r="2455" spans="1:7">
      <c r="A2455" s="123" t="s">
        <v>197</v>
      </c>
      <c r="B2455" s="124"/>
      <c r="C2455" s="124"/>
      <c r="D2455" s="124"/>
      <c r="E2455" s="124"/>
      <c r="F2455" s="124"/>
      <c r="G2455" s="56">
        <f>TRUNC(G2450+G2454,2)</f>
        <v>6.88</v>
      </c>
    </row>
    <row r="2456" spans="1:7">
      <c r="A2456" s="123" t="s">
        <v>198</v>
      </c>
      <c r="B2456" s="124"/>
      <c r="C2456" s="124"/>
      <c r="D2456" s="124"/>
      <c r="E2456" s="124"/>
      <c r="F2456" s="124"/>
      <c r="G2456" s="55">
        <v>4.83</v>
      </c>
    </row>
    <row r="2457" spans="1:7">
      <c r="A2457" s="123" t="s">
        <v>199</v>
      </c>
      <c r="B2457" s="124"/>
      <c r="C2457" s="124"/>
      <c r="D2457" s="124"/>
      <c r="E2457" s="124"/>
      <c r="F2457" s="124"/>
      <c r="G2457" s="56">
        <f>TRUNC(G2455*G2456,2)</f>
        <v>33.229999999999997</v>
      </c>
    </row>
    <row r="2458" spans="1:7">
      <c r="A2458" s="125"/>
      <c r="B2458" s="126"/>
      <c r="C2458" s="126"/>
      <c r="D2458" s="126"/>
      <c r="E2458" s="126"/>
      <c r="F2458" s="126"/>
      <c r="G2458" s="127"/>
    </row>
    <row r="2459" spans="1:7" ht="30.6">
      <c r="A2459" s="46" t="s">
        <v>28</v>
      </c>
      <c r="B2459" s="47" t="s">
        <v>29</v>
      </c>
      <c r="C2459" s="48" t="s">
        <v>17</v>
      </c>
      <c r="D2459" s="48" t="s">
        <v>18</v>
      </c>
      <c r="E2459" s="49"/>
      <c r="F2459" s="50"/>
      <c r="G2459" s="51"/>
    </row>
    <row r="2460" spans="1:7" ht="30.6">
      <c r="A2460" s="52">
        <v>42013</v>
      </c>
      <c r="B2460" s="53" t="s">
        <v>206</v>
      </c>
      <c r="C2460" s="54" t="s">
        <v>45</v>
      </c>
      <c r="D2460" s="54" t="s">
        <v>207</v>
      </c>
      <c r="E2460" s="49">
        <v>9.8400000000000001E-2</v>
      </c>
      <c r="F2460" s="50">
        <v>5.4</v>
      </c>
      <c r="G2460" s="51">
        <f t="shared" ref="G2460:G2462" si="152">TRUNC(F2460*E2460,2)</f>
        <v>0.53</v>
      </c>
    </row>
    <row r="2461" spans="1:7" ht="20.399999999999999">
      <c r="A2461" s="52" t="s">
        <v>200</v>
      </c>
      <c r="B2461" s="53" t="s">
        <v>201</v>
      </c>
      <c r="C2461" s="54" t="s">
        <v>17</v>
      </c>
      <c r="D2461" s="54" t="s">
        <v>189</v>
      </c>
      <c r="E2461" s="49">
        <v>0.26</v>
      </c>
      <c r="F2461" s="50">
        <v>10.220000000000001</v>
      </c>
      <c r="G2461" s="51">
        <f t="shared" si="152"/>
        <v>2.65</v>
      </c>
    </row>
    <row r="2462" spans="1:7" ht="20.399999999999999">
      <c r="A2462" s="52" t="s">
        <v>202</v>
      </c>
      <c r="B2462" s="53" t="s">
        <v>203</v>
      </c>
      <c r="C2462" s="54" t="s">
        <v>17</v>
      </c>
      <c r="D2462" s="54" t="s">
        <v>189</v>
      </c>
      <c r="E2462" s="49">
        <v>0.66221099999999999</v>
      </c>
      <c r="F2462" s="50">
        <v>10.24</v>
      </c>
      <c r="G2462" s="51">
        <f t="shared" si="152"/>
        <v>6.78</v>
      </c>
    </row>
    <row r="2463" spans="1:7">
      <c r="A2463" s="123" t="s">
        <v>190</v>
      </c>
      <c r="B2463" s="124"/>
      <c r="C2463" s="124"/>
      <c r="D2463" s="124"/>
      <c r="E2463" s="124"/>
      <c r="F2463" s="124"/>
      <c r="G2463" s="55">
        <v>5.53</v>
      </c>
    </row>
    <row r="2464" spans="1:7">
      <c r="A2464" s="123" t="s">
        <v>191</v>
      </c>
      <c r="B2464" s="124"/>
      <c r="C2464" s="124"/>
      <c r="D2464" s="124"/>
      <c r="E2464" s="124"/>
      <c r="F2464" s="124"/>
      <c r="G2464" s="55">
        <v>4.43</v>
      </c>
    </row>
    <row r="2465" spans="1:7">
      <c r="A2465" s="123" t="s">
        <v>192</v>
      </c>
      <c r="B2465" s="124"/>
      <c r="C2465" s="124"/>
      <c r="D2465" s="124"/>
      <c r="E2465" s="124"/>
      <c r="F2465" s="124"/>
      <c r="G2465" s="56">
        <f>SUM(G2463:G2464)</f>
        <v>9.9600000000000009</v>
      </c>
    </row>
    <row r="2466" spans="1:7">
      <c r="A2466" s="123" t="s">
        <v>193</v>
      </c>
      <c r="B2466" s="124"/>
      <c r="C2466" s="124"/>
      <c r="D2466" s="124"/>
      <c r="E2466" s="124"/>
      <c r="F2466" s="124"/>
      <c r="G2466" s="55">
        <f>G2463*116.78%</f>
        <v>6.4579339999999998</v>
      </c>
    </row>
    <row r="2467" spans="1:7">
      <c r="A2467" s="123" t="s">
        <v>194</v>
      </c>
      <c r="B2467" s="124"/>
      <c r="C2467" s="124"/>
      <c r="D2467" s="124"/>
      <c r="E2467" s="124"/>
      <c r="F2467" s="124"/>
      <c r="G2467" s="55">
        <f>(G2466+G2465)*22.23%</f>
        <v>3.6497067282000004</v>
      </c>
    </row>
    <row r="2468" spans="1:7">
      <c r="A2468" s="123" t="s">
        <v>195</v>
      </c>
      <c r="B2468" s="124"/>
      <c r="C2468" s="124"/>
      <c r="D2468" s="124"/>
      <c r="E2468" s="124"/>
      <c r="F2468" s="124"/>
      <c r="G2468" s="55">
        <v>0</v>
      </c>
    </row>
    <row r="2469" spans="1:7">
      <c r="A2469" s="123" t="s">
        <v>196</v>
      </c>
      <c r="B2469" s="124"/>
      <c r="C2469" s="124"/>
      <c r="D2469" s="124"/>
      <c r="E2469" s="124"/>
      <c r="F2469" s="124"/>
      <c r="G2469" s="55">
        <f>SUM(G2466:G2468)</f>
        <v>10.1076407282</v>
      </c>
    </row>
    <row r="2470" spans="1:7">
      <c r="A2470" s="123" t="s">
        <v>197</v>
      </c>
      <c r="B2470" s="124"/>
      <c r="C2470" s="124"/>
      <c r="D2470" s="124"/>
      <c r="E2470" s="124"/>
      <c r="F2470" s="124"/>
      <c r="G2470" s="56">
        <f>TRUNC(G2465+G2469,2)</f>
        <v>20.059999999999999</v>
      </c>
    </row>
    <row r="2471" spans="1:7">
      <c r="A2471" s="123" t="s">
        <v>198</v>
      </c>
      <c r="B2471" s="124"/>
      <c r="C2471" s="124"/>
      <c r="D2471" s="124"/>
      <c r="E2471" s="124"/>
      <c r="F2471" s="124"/>
      <c r="G2471" s="55">
        <v>8.74</v>
      </c>
    </row>
    <row r="2472" spans="1:7">
      <c r="A2472" s="123" t="s">
        <v>199</v>
      </c>
      <c r="B2472" s="124"/>
      <c r="C2472" s="124"/>
      <c r="D2472" s="124"/>
      <c r="E2472" s="124"/>
      <c r="F2472" s="124"/>
      <c r="G2472" s="56">
        <f>TRUNC(G2470*G2471,2)</f>
        <v>175.32</v>
      </c>
    </row>
    <row r="2473" spans="1:7">
      <c r="A2473" s="125"/>
      <c r="B2473" s="126"/>
      <c r="C2473" s="126"/>
      <c r="D2473" s="126"/>
      <c r="E2473" s="126"/>
      <c r="F2473" s="126"/>
      <c r="G2473" s="127"/>
    </row>
    <row r="2474" spans="1:7">
      <c r="A2474" s="46">
        <v>2</v>
      </c>
      <c r="B2474" s="117" t="s">
        <v>33</v>
      </c>
      <c r="C2474" s="117"/>
      <c r="D2474" s="117"/>
      <c r="E2474" s="117"/>
      <c r="F2474" s="117"/>
      <c r="G2474" s="118"/>
    </row>
    <row r="2475" spans="1:7" ht="51">
      <c r="A2475" s="46" t="s">
        <v>34</v>
      </c>
      <c r="B2475" s="47" t="s">
        <v>35</v>
      </c>
      <c r="C2475" s="48" t="s">
        <v>17</v>
      </c>
      <c r="D2475" s="48" t="s">
        <v>18</v>
      </c>
      <c r="E2475" s="49"/>
      <c r="F2475" s="50"/>
      <c r="G2475" s="51"/>
    </row>
    <row r="2476" spans="1:7" ht="20.399999999999999">
      <c r="A2476" s="52">
        <v>1379</v>
      </c>
      <c r="B2476" s="53" t="s">
        <v>210</v>
      </c>
      <c r="C2476" s="54" t="s">
        <v>45</v>
      </c>
      <c r="D2476" s="54" t="s">
        <v>207</v>
      </c>
      <c r="E2476" s="49">
        <v>8</v>
      </c>
      <c r="F2476" s="50">
        <v>0.3</v>
      </c>
      <c r="G2476" s="51">
        <f t="shared" ref="G2476:G2482" si="153">TRUNC(F2476*E2476,2)</f>
        <v>2.4</v>
      </c>
    </row>
    <row r="2477" spans="1:7" ht="30.6">
      <c r="A2477" s="52">
        <v>3671</v>
      </c>
      <c r="B2477" s="53" t="s">
        <v>211</v>
      </c>
      <c r="C2477" s="54" t="s">
        <v>45</v>
      </c>
      <c r="D2477" s="54" t="s">
        <v>82</v>
      </c>
      <c r="E2477" s="49">
        <v>2</v>
      </c>
      <c r="F2477" s="50">
        <v>0.73</v>
      </c>
      <c r="G2477" s="51">
        <f t="shared" si="153"/>
        <v>1.46</v>
      </c>
    </row>
    <row r="2478" spans="1:7" ht="40.799999999999997">
      <c r="A2478" s="52">
        <v>4824</v>
      </c>
      <c r="B2478" s="53" t="s">
        <v>212</v>
      </c>
      <c r="C2478" s="54" t="s">
        <v>45</v>
      </c>
      <c r="D2478" s="54" t="s">
        <v>207</v>
      </c>
      <c r="E2478" s="49">
        <v>14</v>
      </c>
      <c r="F2478" s="50">
        <v>0.38</v>
      </c>
      <c r="G2478" s="51">
        <f t="shared" si="153"/>
        <v>5.32</v>
      </c>
    </row>
    <row r="2479" spans="1:7" ht="20.399999999999999">
      <c r="A2479" s="52">
        <v>7353</v>
      </c>
      <c r="B2479" s="53" t="s">
        <v>213</v>
      </c>
      <c r="C2479" s="54" t="s">
        <v>45</v>
      </c>
      <c r="D2479" s="54" t="s">
        <v>214</v>
      </c>
      <c r="E2479" s="49">
        <v>0.21176</v>
      </c>
      <c r="F2479" s="50">
        <v>14.61</v>
      </c>
      <c r="G2479" s="51">
        <f t="shared" si="153"/>
        <v>3.09</v>
      </c>
    </row>
    <row r="2480" spans="1:7" ht="20.399999999999999">
      <c r="A2480" s="52" t="s">
        <v>200</v>
      </c>
      <c r="B2480" s="53" t="s">
        <v>201</v>
      </c>
      <c r="C2480" s="54" t="s">
        <v>17</v>
      </c>
      <c r="D2480" s="54" t="s">
        <v>189</v>
      </c>
      <c r="E2480" s="49">
        <v>0.51571856000000005</v>
      </c>
      <c r="F2480" s="50">
        <v>10.220000000000001</v>
      </c>
      <c r="G2480" s="51">
        <f t="shared" si="153"/>
        <v>5.27</v>
      </c>
    </row>
    <row r="2481" spans="1:7" ht="20.399999999999999">
      <c r="A2481" s="52" t="s">
        <v>202</v>
      </c>
      <c r="B2481" s="53" t="s">
        <v>203</v>
      </c>
      <c r="C2481" s="54" t="s">
        <v>17</v>
      </c>
      <c r="D2481" s="54" t="s">
        <v>189</v>
      </c>
      <c r="E2481" s="49">
        <v>2.5</v>
      </c>
      <c r="F2481" s="50">
        <v>10.24</v>
      </c>
      <c r="G2481" s="51">
        <f t="shared" si="153"/>
        <v>25.6</v>
      </c>
    </row>
    <row r="2482" spans="1:7" ht="40.799999999999997">
      <c r="A2482" s="52" t="s">
        <v>215</v>
      </c>
      <c r="B2482" s="53" t="s">
        <v>216</v>
      </c>
      <c r="C2482" s="54" t="s">
        <v>17</v>
      </c>
      <c r="D2482" s="54" t="s">
        <v>217</v>
      </c>
      <c r="E2482" s="49">
        <v>1.5</v>
      </c>
      <c r="F2482" s="50">
        <v>1.59</v>
      </c>
      <c r="G2482" s="51">
        <f t="shared" si="153"/>
        <v>2.38</v>
      </c>
    </row>
    <row r="2483" spans="1:7">
      <c r="A2483" s="123" t="s">
        <v>190</v>
      </c>
      <c r="B2483" s="124"/>
      <c r="C2483" s="124"/>
      <c r="D2483" s="124"/>
      <c r="E2483" s="124"/>
      <c r="F2483" s="124"/>
      <c r="G2483" s="55">
        <v>17.66</v>
      </c>
    </row>
    <row r="2484" spans="1:7">
      <c r="A2484" s="123" t="s">
        <v>191</v>
      </c>
      <c r="B2484" s="124"/>
      <c r="C2484" s="124"/>
      <c r="D2484" s="124"/>
      <c r="E2484" s="124"/>
      <c r="F2484" s="124"/>
      <c r="G2484" s="55">
        <v>27.860000000000003</v>
      </c>
    </row>
    <row r="2485" spans="1:7">
      <c r="A2485" s="123" t="s">
        <v>192</v>
      </c>
      <c r="B2485" s="124"/>
      <c r="C2485" s="124"/>
      <c r="D2485" s="124"/>
      <c r="E2485" s="124"/>
      <c r="F2485" s="124"/>
      <c r="G2485" s="56">
        <f>SUM(G2483:G2484)</f>
        <v>45.52</v>
      </c>
    </row>
    <row r="2486" spans="1:7">
      <c r="A2486" s="123" t="s">
        <v>193</v>
      </c>
      <c r="B2486" s="124"/>
      <c r="C2486" s="124"/>
      <c r="D2486" s="124"/>
      <c r="E2486" s="124"/>
      <c r="F2486" s="124"/>
      <c r="G2486" s="55">
        <f>G2483*116.78%</f>
        <v>20.623348</v>
      </c>
    </row>
    <row r="2487" spans="1:7">
      <c r="A2487" s="123" t="s">
        <v>194</v>
      </c>
      <c r="B2487" s="124"/>
      <c r="C2487" s="124"/>
      <c r="D2487" s="124"/>
      <c r="E2487" s="124"/>
      <c r="F2487" s="124"/>
      <c r="G2487" s="55">
        <f>(G2486+G2485)*22.23%</f>
        <v>14.7036662604</v>
      </c>
    </row>
    <row r="2488" spans="1:7">
      <c r="A2488" s="123" t="s">
        <v>195</v>
      </c>
      <c r="B2488" s="124"/>
      <c r="C2488" s="124"/>
      <c r="D2488" s="124"/>
      <c r="E2488" s="124"/>
      <c r="F2488" s="124"/>
      <c r="G2488" s="55">
        <v>0</v>
      </c>
    </row>
    <row r="2489" spans="1:7">
      <c r="A2489" s="123" t="s">
        <v>196</v>
      </c>
      <c r="B2489" s="124"/>
      <c r="C2489" s="124"/>
      <c r="D2489" s="124"/>
      <c r="E2489" s="124"/>
      <c r="F2489" s="124"/>
      <c r="G2489" s="55">
        <f>SUM(G2486:G2488)</f>
        <v>35.327014260399999</v>
      </c>
    </row>
    <row r="2490" spans="1:7">
      <c r="A2490" s="123" t="s">
        <v>197</v>
      </c>
      <c r="B2490" s="124"/>
      <c r="C2490" s="124"/>
      <c r="D2490" s="124"/>
      <c r="E2490" s="124"/>
      <c r="F2490" s="124"/>
      <c r="G2490" s="56">
        <f>TRUNC(G2485+G2489,2)</f>
        <v>80.84</v>
      </c>
    </row>
    <row r="2491" spans="1:7">
      <c r="A2491" s="123" t="s">
        <v>198</v>
      </c>
      <c r="B2491" s="124"/>
      <c r="C2491" s="124"/>
      <c r="D2491" s="124"/>
      <c r="E2491" s="124"/>
      <c r="F2491" s="124"/>
      <c r="G2491" s="55">
        <v>35.520000000000003</v>
      </c>
    </row>
    <row r="2492" spans="1:7">
      <c r="A2492" s="123" t="s">
        <v>199</v>
      </c>
      <c r="B2492" s="124"/>
      <c r="C2492" s="124"/>
      <c r="D2492" s="124"/>
      <c r="E2492" s="124"/>
      <c r="F2492" s="124"/>
      <c r="G2492" s="56">
        <f>TRUNC(G2490*G2491,2)</f>
        <v>2871.43</v>
      </c>
    </row>
    <row r="2493" spans="1:7">
      <c r="A2493" s="125"/>
      <c r="B2493" s="126"/>
      <c r="C2493" s="126"/>
      <c r="D2493" s="126"/>
      <c r="E2493" s="126"/>
      <c r="F2493" s="126"/>
      <c r="G2493" s="127"/>
    </row>
    <row r="2494" spans="1:7">
      <c r="A2494" s="46">
        <v>3</v>
      </c>
      <c r="B2494" s="117" t="s">
        <v>36</v>
      </c>
      <c r="C2494" s="117"/>
      <c r="D2494" s="117"/>
      <c r="E2494" s="117"/>
      <c r="F2494" s="117"/>
      <c r="G2494" s="118"/>
    </row>
    <row r="2495" spans="1:7" ht="102">
      <c r="A2495" s="46" t="s">
        <v>37</v>
      </c>
      <c r="B2495" s="47" t="s">
        <v>38</v>
      </c>
      <c r="C2495" s="48" t="s">
        <v>17</v>
      </c>
      <c r="D2495" s="48" t="s">
        <v>32</v>
      </c>
      <c r="E2495" s="49"/>
      <c r="F2495" s="50"/>
      <c r="G2495" s="51"/>
    </row>
    <row r="2496" spans="1:7" ht="40.799999999999997">
      <c r="A2496" s="52" t="s">
        <v>218</v>
      </c>
      <c r="B2496" s="53" t="s">
        <v>219</v>
      </c>
      <c r="C2496" s="54" t="s">
        <v>17</v>
      </c>
      <c r="D2496" s="54" t="s">
        <v>32</v>
      </c>
      <c r="E2496" s="49">
        <v>1</v>
      </c>
      <c r="F2496" s="50">
        <v>111.98</v>
      </c>
      <c r="G2496" s="51">
        <f t="shared" ref="G2496:G2500" si="154">TRUNC(F2496*E2496,2)</f>
        <v>111.98</v>
      </c>
    </row>
    <row r="2497" spans="1:7" ht="40.799999999999997">
      <c r="A2497" s="52" t="s">
        <v>220</v>
      </c>
      <c r="B2497" s="53" t="s">
        <v>221</v>
      </c>
      <c r="C2497" s="54" t="s">
        <v>17</v>
      </c>
      <c r="D2497" s="54" t="s">
        <v>32</v>
      </c>
      <c r="E2497" s="49">
        <v>1</v>
      </c>
      <c r="F2497" s="50">
        <v>37.81</v>
      </c>
      <c r="G2497" s="51">
        <f t="shared" si="154"/>
        <v>37.81</v>
      </c>
    </row>
    <row r="2498" spans="1:7" ht="51">
      <c r="A2498" s="52" t="s">
        <v>222</v>
      </c>
      <c r="B2498" s="53" t="s">
        <v>223</v>
      </c>
      <c r="C2498" s="54" t="s">
        <v>17</v>
      </c>
      <c r="D2498" s="54" t="s">
        <v>32</v>
      </c>
      <c r="E2498" s="49">
        <v>1</v>
      </c>
      <c r="F2498" s="50">
        <v>251.85</v>
      </c>
      <c r="G2498" s="51">
        <f t="shared" si="154"/>
        <v>251.85</v>
      </c>
    </row>
    <row r="2499" spans="1:7" ht="51">
      <c r="A2499" s="52" t="s">
        <v>224</v>
      </c>
      <c r="B2499" s="53" t="s">
        <v>225</v>
      </c>
      <c r="C2499" s="54" t="s">
        <v>17</v>
      </c>
      <c r="D2499" s="54" t="s">
        <v>32</v>
      </c>
      <c r="E2499" s="49">
        <v>2</v>
      </c>
      <c r="F2499" s="50">
        <v>15.41</v>
      </c>
      <c r="G2499" s="51">
        <f t="shared" si="154"/>
        <v>30.82</v>
      </c>
    </row>
    <row r="2500" spans="1:7" ht="51">
      <c r="A2500" s="52" t="s">
        <v>226</v>
      </c>
      <c r="B2500" s="53" t="s">
        <v>227</v>
      </c>
      <c r="C2500" s="54" t="s">
        <v>17</v>
      </c>
      <c r="D2500" s="54" t="s">
        <v>32</v>
      </c>
      <c r="E2500" s="49">
        <v>1</v>
      </c>
      <c r="F2500" s="50">
        <v>66.48</v>
      </c>
      <c r="G2500" s="51">
        <f t="shared" si="154"/>
        <v>66.48</v>
      </c>
    </row>
    <row r="2501" spans="1:7">
      <c r="A2501" s="123" t="s">
        <v>190</v>
      </c>
      <c r="B2501" s="124"/>
      <c r="C2501" s="124"/>
      <c r="D2501" s="124"/>
      <c r="E2501" s="124"/>
      <c r="F2501" s="124"/>
      <c r="G2501" s="55">
        <v>73.87</v>
      </c>
    </row>
    <row r="2502" spans="1:7">
      <c r="A2502" s="123" t="s">
        <v>191</v>
      </c>
      <c r="B2502" s="124"/>
      <c r="C2502" s="124"/>
      <c r="D2502" s="124"/>
      <c r="E2502" s="124"/>
      <c r="F2502" s="124"/>
      <c r="G2502" s="55">
        <v>425.07</v>
      </c>
    </row>
    <row r="2503" spans="1:7">
      <c r="A2503" s="123" t="s">
        <v>192</v>
      </c>
      <c r="B2503" s="124"/>
      <c r="C2503" s="124"/>
      <c r="D2503" s="124"/>
      <c r="E2503" s="124"/>
      <c r="F2503" s="124"/>
      <c r="G2503" s="56">
        <f>SUM(G2501:G2502)</f>
        <v>498.94</v>
      </c>
    </row>
    <row r="2504" spans="1:7">
      <c r="A2504" s="123" t="s">
        <v>193</v>
      </c>
      <c r="B2504" s="124"/>
      <c r="C2504" s="124"/>
      <c r="D2504" s="124"/>
      <c r="E2504" s="124"/>
      <c r="F2504" s="124"/>
      <c r="G2504" s="55">
        <f>G2501*116.78%</f>
        <v>86.265386000000007</v>
      </c>
    </row>
    <row r="2505" spans="1:7">
      <c r="A2505" s="123" t="s">
        <v>194</v>
      </c>
      <c r="B2505" s="124"/>
      <c r="C2505" s="124"/>
      <c r="D2505" s="124"/>
      <c r="E2505" s="124"/>
      <c r="F2505" s="124"/>
      <c r="G2505" s="55">
        <f>(G2504+G2503)*22.23%</f>
        <v>130.09115730779999</v>
      </c>
    </row>
    <row r="2506" spans="1:7">
      <c r="A2506" s="123" t="s">
        <v>195</v>
      </c>
      <c r="B2506" s="124"/>
      <c r="C2506" s="124"/>
      <c r="D2506" s="124"/>
      <c r="E2506" s="124"/>
      <c r="F2506" s="124"/>
      <c r="G2506" s="55">
        <v>0</v>
      </c>
    </row>
    <row r="2507" spans="1:7">
      <c r="A2507" s="123" t="s">
        <v>196</v>
      </c>
      <c r="B2507" s="124"/>
      <c r="C2507" s="124"/>
      <c r="D2507" s="124"/>
      <c r="E2507" s="124"/>
      <c r="F2507" s="124"/>
      <c r="G2507" s="55">
        <f>SUM(G2504:G2506)</f>
        <v>216.3565433078</v>
      </c>
    </row>
    <row r="2508" spans="1:7">
      <c r="A2508" s="123" t="s">
        <v>197</v>
      </c>
      <c r="B2508" s="124"/>
      <c r="C2508" s="124"/>
      <c r="D2508" s="124"/>
      <c r="E2508" s="124"/>
      <c r="F2508" s="124"/>
      <c r="G2508" s="56">
        <f>TRUNC(G2503+G2507,2)</f>
        <v>715.29</v>
      </c>
    </row>
    <row r="2509" spans="1:7">
      <c r="A2509" s="123" t="s">
        <v>198</v>
      </c>
      <c r="B2509" s="124"/>
      <c r="C2509" s="124"/>
      <c r="D2509" s="124"/>
      <c r="E2509" s="124"/>
      <c r="F2509" s="124"/>
      <c r="G2509" s="55">
        <v>1</v>
      </c>
    </row>
    <row r="2510" spans="1:7">
      <c r="A2510" s="123" t="s">
        <v>199</v>
      </c>
      <c r="B2510" s="124"/>
      <c r="C2510" s="124"/>
      <c r="D2510" s="124"/>
      <c r="E2510" s="124"/>
      <c r="F2510" s="124"/>
      <c r="G2510" s="56">
        <f>TRUNC(G2508*G2509,2)</f>
        <v>715.29</v>
      </c>
    </row>
    <row r="2511" spans="1:7">
      <c r="A2511" s="125"/>
      <c r="B2511" s="126"/>
      <c r="C2511" s="126"/>
      <c r="D2511" s="126"/>
      <c r="E2511" s="126"/>
      <c r="F2511" s="126"/>
      <c r="G2511" s="127"/>
    </row>
    <row r="2512" spans="1:7" ht="51">
      <c r="A2512" s="46" t="s">
        <v>39</v>
      </c>
      <c r="B2512" s="47" t="s">
        <v>40</v>
      </c>
      <c r="C2512" s="48" t="s">
        <v>17</v>
      </c>
      <c r="D2512" s="48" t="s">
        <v>18</v>
      </c>
      <c r="E2512" s="49"/>
      <c r="F2512" s="50"/>
      <c r="G2512" s="51"/>
    </row>
    <row r="2513" spans="1:7" ht="30.6">
      <c r="A2513" s="52">
        <v>142</v>
      </c>
      <c r="B2513" s="53" t="s">
        <v>228</v>
      </c>
      <c r="C2513" s="54" t="s">
        <v>45</v>
      </c>
      <c r="D2513" s="54" t="s">
        <v>229</v>
      </c>
      <c r="E2513" s="49">
        <v>0.88290000000000002</v>
      </c>
      <c r="F2513" s="50">
        <v>25.81</v>
      </c>
      <c r="G2513" s="51">
        <f t="shared" ref="G2513:G2518" si="155">TRUNC(F2513*E2513,2)</f>
        <v>22.78</v>
      </c>
    </row>
    <row r="2514" spans="1:7" ht="51">
      <c r="A2514" s="52">
        <v>39025</v>
      </c>
      <c r="B2514" s="53" t="s">
        <v>230</v>
      </c>
      <c r="C2514" s="54" t="s">
        <v>45</v>
      </c>
      <c r="D2514" s="54" t="s">
        <v>32</v>
      </c>
      <c r="E2514" s="49">
        <v>0.54730000000000001</v>
      </c>
      <c r="F2514" s="50">
        <v>652.08000000000004</v>
      </c>
      <c r="G2514" s="51">
        <f t="shared" si="155"/>
        <v>356.88</v>
      </c>
    </row>
    <row r="2515" spans="1:7" ht="40.799999999999997">
      <c r="A2515" s="52">
        <v>40555</v>
      </c>
      <c r="B2515" s="53" t="s">
        <v>231</v>
      </c>
      <c r="C2515" s="54" t="s">
        <v>45</v>
      </c>
      <c r="D2515" s="54" t="s">
        <v>82</v>
      </c>
      <c r="E2515" s="49">
        <v>6.8503999999999996</v>
      </c>
      <c r="F2515" s="50">
        <v>16.54</v>
      </c>
      <c r="G2515" s="51">
        <f t="shared" si="155"/>
        <v>113.3</v>
      </c>
    </row>
    <row r="2516" spans="1:7" ht="40.799999999999997">
      <c r="A2516" s="52">
        <v>7568</v>
      </c>
      <c r="B2516" s="53" t="s">
        <v>232</v>
      </c>
      <c r="C2516" s="54" t="s">
        <v>45</v>
      </c>
      <c r="D2516" s="54" t="s">
        <v>32</v>
      </c>
      <c r="E2516" s="49">
        <v>4.8166000000000002</v>
      </c>
      <c r="F2516" s="50">
        <v>0.41</v>
      </c>
      <c r="G2516" s="51">
        <f t="shared" si="155"/>
        <v>1.97</v>
      </c>
    </row>
    <row r="2517" spans="1:7" ht="20.399999999999999">
      <c r="A2517" s="52" t="s">
        <v>200</v>
      </c>
      <c r="B2517" s="53" t="s">
        <v>201</v>
      </c>
      <c r="C2517" s="54" t="s">
        <v>17</v>
      </c>
      <c r="D2517" s="54" t="s">
        <v>189</v>
      </c>
      <c r="E2517" s="49">
        <v>0.28966999999999998</v>
      </c>
      <c r="F2517" s="50">
        <v>10.220000000000001</v>
      </c>
      <c r="G2517" s="51">
        <f t="shared" si="155"/>
        <v>2.96</v>
      </c>
    </row>
    <row r="2518" spans="1:7" ht="20.399999999999999">
      <c r="A2518" s="52" t="s">
        <v>202</v>
      </c>
      <c r="B2518" s="53" t="s">
        <v>203</v>
      </c>
      <c r="C2518" s="54" t="s">
        <v>17</v>
      </c>
      <c r="D2518" s="54" t="s">
        <v>189</v>
      </c>
      <c r="E2518" s="49">
        <v>0.191</v>
      </c>
      <c r="F2518" s="50">
        <v>10.24</v>
      </c>
      <c r="G2518" s="51">
        <f t="shared" si="155"/>
        <v>1.95</v>
      </c>
    </row>
    <row r="2519" spans="1:7">
      <c r="A2519" s="123" t="s">
        <v>190</v>
      </c>
      <c r="B2519" s="124"/>
      <c r="C2519" s="124"/>
      <c r="D2519" s="124"/>
      <c r="E2519" s="124"/>
      <c r="F2519" s="124"/>
      <c r="G2519" s="55">
        <v>3.07</v>
      </c>
    </row>
    <row r="2520" spans="1:7">
      <c r="A2520" s="123" t="s">
        <v>191</v>
      </c>
      <c r="B2520" s="124"/>
      <c r="C2520" s="124"/>
      <c r="D2520" s="124"/>
      <c r="E2520" s="124"/>
      <c r="F2520" s="124"/>
      <c r="G2520" s="55">
        <v>496.77000000000004</v>
      </c>
    </row>
    <row r="2521" spans="1:7">
      <c r="A2521" s="123" t="s">
        <v>192</v>
      </c>
      <c r="B2521" s="124"/>
      <c r="C2521" s="124"/>
      <c r="D2521" s="124"/>
      <c r="E2521" s="124"/>
      <c r="F2521" s="124"/>
      <c r="G2521" s="56">
        <f>SUM(G2519:G2520)</f>
        <v>499.84000000000003</v>
      </c>
    </row>
    <row r="2522" spans="1:7">
      <c r="A2522" s="123" t="s">
        <v>193</v>
      </c>
      <c r="B2522" s="124"/>
      <c r="C2522" s="124"/>
      <c r="D2522" s="124"/>
      <c r="E2522" s="124"/>
      <c r="F2522" s="124"/>
      <c r="G2522" s="55">
        <f>G2519*116.78%</f>
        <v>3.5851459999999995</v>
      </c>
    </row>
    <row r="2523" spans="1:7">
      <c r="A2523" s="123" t="s">
        <v>194</v>
      </c>
      <c r="B2523" s="124"/>
      <c r="C2523" s="124"/>
      <c r="D2523" s="124"/>
      <c r="E2523" s="124"/>
      <c r="F2523" s="124"/>
      <c r="G2523" s="55">
        <f>(G2522+G2521)*22.23%</f>
        <v>111.91140995580001</v>
      </c>
    </row>
    <row r="2524" spans="1:7">
      <c r="A2524" s="123" t="s">
        <v>195</v>
      </c>
      <c r="B2524" s="124"/>
      <c r="C2524" s="124"/>
      <c r="D2524" s="124"/>
      <c r="E2524" s="124"/>
      <c r="F2524" s="124"/>
      <c r="G2524" s="55">
        <v>0</v>
      </c>
    </row>
    <row r="2525" spans="1:7">
      <c r="A2525" s="123" t="s">
        <v>196</v>
      </c>
      <c r="B2525" s="124"/>
      <c r="C2525" s="124"/>
      <c r="D2525" s="124"/>
      <c r="E2525" s="124"/>
      <c r="F2525" s="124"/>
      <c r="G2525" s="55">
        <f>SUM(G2522:G2524)</f>
        <v>115.49655595580001</v>
      </c>
    </row>
    <row r="2526" spans="1:7">
      <c r="A2526" s="123" t="s">
        <v>197</v>
      </c>
      <c r="B2526" s="124"/>
      <c r="C2526" s="124"/>
      <c r="D2526" s="124"/>
      <c r="E2526" s="124"/>
      <c r="F2526" s="124"/>
      <c r="G2526" s="56">
        <f>TRUNC(G2521+G2525,2)</f>
        <v>615.33000000000004</v>
      </c>
    </row>
    <row r="2527" spans="1:7">
      <c r="A2527" s="123" t="s">
        <v>198</v>
      </c>
      <c r="B2527" s="124"/>
      <c r="C2527" s="124"/>
      <c r="D2527" s="124"/>
      <c r="E2527" s="124"/>
      <c r="F2527" s="124"/>
      <c r="G2527" s="55">
        <v>3.1</v>
      </c>
    </row>
    <row r="2528" spans="1:7">
      <c r="A2528" s="123" t="s">
        <v>199</v>
      </c>
      <c r="B2528" s="124"/>
      <c r="C2528" s="124"/>
      <c r="D2528" s="124"/>
      <c r="E2528" s="124"/>
      <c r="F2528" s="124"/>
      <c r="G2528" s="56">
        <f>TRUNC(G2526*G2527,2)</f>
        <v>1907.52</v>
      </c>
    </row>
    <row r="2529" spans="1:7">
      <c r="A2529" s="125"/>
      <c r="B2529" s="126"/>
      <c r="C2529" s="126"/>
      <c r="D2529" s="126"/>
      <c r="E2529" s="126"/>
      <c r="F2529" s="126"/>
      <c r="G2529" s="127"/>
    </row>
    <row r="2530" spans="1:7" ht="51">
      <c r="A2530" s="46" t="s">
        <v>41</v>
      </c>
      <c r="B2530" s="47" t="s">
        <v>42</v>
      </c>
      <c r="C2530" s="48" t="s">
        <v>17</v>
      </c>
      <c r="D2530" s="48" t="s">
        <v>18</v>
      </c>
      <c r="E2530" s="49"/>
      <c r="F2530" s="50"/>
      <c r="G2530" s="51"/>
    </row>
    <row r="2531" spans="1:7" ht="40.799999999999997">
      <c r="A2531" s="52">
        <v>11950</v>
      </c>
      <c r="B2531" s="53" t="s">
        <v>233</v>
      </c>
      <c r="C2531" s="54" t="s">
        <v>45</v>
      </c>
      <c r="D2531" s="54" t="s">
        <v>32</v>
      </c>
      <c r="E2531" s="49">
        <v>7.3</v>
      </c>
      <c r="F2531" s="50">
        <v>0.13</v>
      </c>
      <c r="G2531" s="51">
        <f t="shared" ref="G2531:G2535" si="156">TRUNC(F2531*E2531,2)</f>
        <v>0.94</v>
      </c>
    </row>
    <row r="2532" spans="1:7" ht="30.6">
      <c r="A2532" s="52">
        <v>142</v>
      </c>
      <c r="B2532" s="53" t="s">
        <v>228</v>
      </c>
      <c r="C2532" s="54" t="s">
        <v>45</v>
      </c>
      <c r="D2532" s="54" t="s">
        <v>229</v>
      </c>
      <c r="E2532" s="49">
        <v>0.26769999999999999</v>
      </c>
      <c r="F2532" s="50">
        <v>25.81</v>
      </c>
      <c r="G2532" s="51">
        <f t="shared" si="156"/>
        <v>6.9</v>
      </c>
    </row>
    <row r="2533" spans="1:7" ht="30.6">
      <c r="A2533" s="52">
        <v>34364</v>
      </c>
      <c r="B2533" s="53" t="s">
        <v>234</v>
      </c>
      <c r="C2533" s="54" t="s">
        <v>45</v>
      </c>
      <c r="D2533" s="54" t="s">
        <v>32</v>
      </c>
      <c r="E2533" s="49">
        <v>0.55600000000000005</v>
      </c>
      <c r="F2533" s="50">
        <v>503.1</v>
      </c>
      <c r="G2533" s="51">
        <f t="shared" si="156"/>
        <v>279.72000000000003</v>
      </c>
    </row>
    <row r="2534" spans="1:7" ht="20.399999999999999">
      <c r="A2534" s="52" t="s">
        <v>200</v>
      </c>
      <c r="B2534" s="53" t="s">
        <v>201</v>
      </c>
      <c r="C2534" s="54" t="s">
        <v>17</v>
      </c>
      <c r="D2534" s="54" t="s">
        <v>189</v>
      </c>
      <c r="E2534" s="49">
        <v>0.6</v>
      </c>
      <c r="F2534" s="50">
        <v>10.220000000000001</v>
      </c>
      <c r="G2534" s="51">
        <f t="shared" si="156"/>
        <v>6.13</v>
      </c>
    </row>
    <row r="2535" spans="1:7" ht="20.399999999999999">
      <c r="A2535" s="52" t="s">
        <v>202</v>
      </c>
      <c r="B2535" s="53" t="s">
        <v>203</v>
      </c>
      <c r="C2535" s="54" t="s">
        <v>17</v>
      </c>
      <c r="D2535" s="54" t="s">
        <v>189</v>
      </c>
      <c r="E2535" s="49">
        <v>0.25</v>
      </c>
      <c r="F2535" s="50">
        <v>10.24</v>
      </c>
      <c r="G2535" s="51">
        <f t="shared" si="156"/>
        <v>2.56</v>
      </c>
    </row>
    <row r="2536" spans="1:7">
      <c r="A2536" s="123" t="s">
        <v>190</v>
      </c>
      <c r="B2536" s="124"/>
      <c r="C2536" s="124"/>
      <c r="D2536" s="124"/>
      <c r="E2536" s="124"/>
      <c r="F2536" s="124"/>
      <c r="G2536" s="55">
        <v>5.5</v>
      </c>
    </row>
    <row r="2537" spans="1:7">
      <c r="A2537" s="123" t="s">
        <v>191</v>
      </c>
      <c r="B2537" s="124"/>
      <c r="C2537" s="124"/>
      <c r="D2537" s="124"/>
      <c r="E2537" s="124"/>
      <c r="F2537" s="124"/>
      <c r="G2537" s="55">
        <v>290.75</v>
      </c>
    </row>
    <row r="2538" spans="1:7">
      <c r="A2538" s="123" t="s">
        <v>192</v>
      </c>
      <c r="B2538" s="124"/>
      <c r="C2538" s="124"/>
      <c r="D2538" s="124"/>
      <c r="E2538" s="124"/>
      <c r="F2538" s="124"/>
      <c r="G2538" s="56">
        <f>SUM(G2536:G2537)</f>
        <v>296.25</v>
      </c>
    </row>
    <row r="2539" spans="1:7">
      <c r="A2539" s="123" t="s">
        <v>193</v>
      </c>
      <c r="B2539" s="124"/>
      <c r="C2539" s="124"/>
      <c r="D2539" s="124"/>
      <c r="E2539" s="124"/>
      <c r="F2539" s="124"/>
      <c r="G2539" s="55">
        <f>G2536*116.78%</f>
        <v>6.4228999999999994</v>
      </c>
    </row>
    <row r="2540" spans="1:7">
      <c r="A2540" s="123" t="s">
        <v>194</v>
      </c>
      <c r="B2540" s="124"/>
      <c r="C2540" s="124"/>
      <c r="D2540" s="124"/>
      <c r="E2540" s="124"/>
      <c r="F2540" s="124"/>
      <c r="G2540" s="55">
        <f>(G2539+G2538)*22.23%</f>
        <v>67.284185669999999</v>
      </c>
    </row>
    <row r="2541" spans="1:7">
      <c r="A2541" s="123" t="s">
        <v>195</v>
      </c>
      <c r="B2541" s="124"/>
      <c r="C2541" s="124"/>
      <c r="D2541" s="124"/>
      <c r="E2541" s="124"/>
      <c r="F2541" s="124"/>
      <c r="G2541" s="55">
        <v>0</v>
      </c>
    </row>
    <row r="2542" spans="1:7">
      <c r="A2542" s="123" t="s">
        <v>196</v>
      </c>
      <c r="B2542" s="124"/>
      <c r="C2542" s="124"/>
      <c r="D2542" s="124"/>
      <c r="E2542" s="124"/>
      <c r="F2542" s="124"/>
      <c r="G2542" s="55">
        <f>SUM(G2539:G2541)</f>
        <v>73.707085669999998</v>
      </c>
    </row>
    <row r="2543" spans="1:7">
      <c r="A2543" s="123" t="s">
        <v>197</v>
      </c>
      <c r="B2543" s="124"/>
      <c r="C2543" s="124"/>
      <c r="D2543" s="124"/>
      <c r="E2543" s="124"/>
      <c r="F2543" s="124"/>
      <c r="G2543" s="56">
        <f>TRUNC(G2538+G2542,2)</f>
        <v>369.95</v>
      </c>
    </row>
    <row r="2544" spans="1:7">
      <c r="A2544" s="123" t="s">
        <v>198</v>
      </c>
      <c r="B2544" s="124"/>
      <c r="C2544" s="124"/>
      <c r="D2544" s="124"/>
      <c r="E2544" s="124"/>
      <c r="F2544" s="124"/>
      <c r="G2544" s="55">
        <v>8.74</v>
      </c>
    </row>
    <row r="2545" spans="1:7">
      <c r="A2545" s="123" t="s">
        <v>199</v>
      </c>
      <c r="B2545" s="124"/>
      <c r="C2545" s="124"/>
      <c r="D2545" s="124"/>
      <c r="E2545" s="124"/>
      <c r="F2545" s="124"/>
      <c r="G2545" s="56">
        <f>TRUNC(G2543*G2544,2)</f>
        <v>3233.36</v>
      </c>
    </row>
    <row r="2546" spans="1:7">
      <c r="A2546" s="125"/>
      <c r="B2546" s="126"/>
      <c r="C2546" s="126"/>
      <c r="D2546" s="126"/>
      <c r="E2546" s="126"/>
      <c r="F2546" s="126"/>
      <c r="G2546" s="127"/>
    </row>
    <row r="2547" spans="1:7" ht="20.399999999999999">
      <c r="A2547" s="46" t="s">
        <v>97</v>
      </c>
      <c r="B2547" s="47" t="s">
        <v>98</v>
      </c>
      <c r="C2547" s="48" t="s">
        <v>17</v>
      </c>
      <c r="D2547" s="48" t="s">
        <v>32</v>
      </c>
      <c r="E2547" s="49"/>
      <c r="F2547" s="50"/>
      <c r="G2547" s="51"/>
    </row>
    <row r="2548" spans="1:7" ht="20.399999999999999">
      <c r="A2548" s="52">
        <v>1339</v>
      </c>
      <c r="B2548" s="53" t="s">
        <v>292</v>
      </c>
      <c r="C2548" s="54" t="s">
        <v>45</v>
      </c>
      <c r="D2548" s="54" t="s">
        <v>207</v>
      </c>
      <c r="E2548" s="49">
        <v>0.224</v>
      </c>
      <c r="F2548" s="50">
        <v>19.29</v>
      </c>
      <c r="G2548" s="51">
        <f t="shared" ref="G2548:G2557" si="157">TRUNC(F2548*E2548,2)</f>
        <v>4.32</v>
      </c>
    </row>
    <row r="2549" spans="1:7" ht="20.399999999999999">
      <c r="A2549" s="52">
        <v>1340</v>
      </c>
      <c r="B2549" s="53" t="s">
        <v>293</v>
      </c>
      <c r="C2549" s="54" t="s">
        <v>45</v>
      </c>
      <c r="D2549" s="54" t="s">
        <v>18</v>
      </c>
      <c r="E2549" s="49">
        <v>1.925</v>
      </c>
      <c r="F2549" s="50">
        <v>18.940000000000001</v>
      </c>
      <c r="G2549" s="51">
        <f t="shared" si="157"/>
        <v>36.450000000000003</v>
      </c>
    </row>
    <row r="2550" spans="1:7" ht="20.399999999999999">
      <c r="A2550" s="52">
        <v>34664</v>
      </c>
      <c r="B2550" s="53" t="s">
        <v>294</v>
      </c>
      <c r="C2550" s="54" t="s">
        <v>45</v>
      </c>
      <c r="D2550" s="54" t="s">
        <v>18</v>
      </c>
      <c r="E2550" s="49">
        <v>0.25</v>
      </c>
      <c r="F2550" s="50">
        <v>18.84</v>
      </c>
      <c r="G2550" s="51">
        <f t="shared" si="157"/>
        <v>4.71</v>
      </c>
    </row>
    <row r="2551" spans="1:7" ht="20.399999999999999">
      <c r="A2551" s="52">
        <v>7288</v>
      </c>
      <c r="B2551" s="53" t="s">
        <v>295</v>
      </c>
      <c r="C2551" s="54" t="s">
        <v>45</v>
      </c>
      <c r="D2551" s="54" t="s">
        <v>214</v>
      </c>
      <c r="E2551" s="49">
        <v>0.45</v>
      </c>
      <c r="F2551" s="50">
        <v>12.61</v>
      </c>
      <c r="G2551" s="51">
        <f t="shared" si="157"/>
        <v>5.67</v>
      </c>
    </row>
    <row r="2552" spans="1:7" ht="20.399999999999999">
      <c r="A2552" s="52">
        <v>7307</v>
      </c>
      <c r="B2552" s="53" t="s">
        <v>296</v>
      </c>
      <c r="C2552" s="54" t="s">
        <v>45</v>
      </c>
      <c r="D2552" s="54" t="s">
        <v>214</v>
      </c>
      <c r="E2552" s="49">
        <v>0.45</v>
      </c>
      <c r="F2552" s="50">
        <v>12.74</v>
      </c>
      <c r="G2552" s="51">
        <f t="shared" si="157"/>
        <v>5.73</v>
      </c>
    </row>
    <row r="2553" spans="1:7" ht="20.399999999999999">
      <c r="A2553" s="52" t="s">
        <v>297</v>
      </c>
      <c r="B2553" s="53" t="s">
        <v>298</v>
      </c>
      <c r="C2553" s="54" t="s">
        <v>17</v>
      </c>
      <c r="D2553" s="54" t="s">
        <v>189</v>
      </c>
      <c r="E2553" s="49">
        <v>12</v>
      </c>
      <c r="F2553" s="50">
        <v>8.64</v>
      </c>
      <c r="G2553" s="51">
        <f t="shared" si="157"/>
        <v>103.68</v>
      </c>
    </row>
    <row r="2554" spans="1:7" ht="20.399999999999999">
      <c r="A2554" s="52" t="s">
        <v>299</v>
      </c>
      <c r="B2554" s="53" t="s">
        <v>300</v>
      </c>
      <c r="C2554" s="54" t="s">
        <v>17</v>
      </c>
      <c r="D2554" s="54" t="s">
        <v>189</v>
      </c>
      <c r="E2554" s="49">
        <v>6</v>
      </c>
      <c r="F2554" s="50">
        <v>9.7200000000000006</v>
      </c>
      <c r="G2554" s="51">
        <f t="shared" si="157"/>
        <v>58.32</v>
      </c>
    </row>
    <row r="2555" spans="1:7" ht="20.399999999999999">
      <c r="A2555" s="52" t="s">
        <v>260</v>
      </c>
      <c r="B2555" s="53" t="s">
        <v>261</v>
      </c>
      <c r="C2555" s="54" t="s">
        <v>17</v>
      </c>
      <c r="D2555" s="54" t="s">
        <v>189</v>
      </c>
      <c r="E2555" s="49">
        <v>2</v>
      </c>
      <c r="F2555" s="50">
        <v>11.53</v>
      </c>
      <c r="G2555" s="51">
        <f t="shared" si="157"/>
        <v>23.06</v>
      </c>
    </row>
    <row r="2556" spans="1:7" ht="20.399999999999999">
      <c r="A2556" s="52" t="s">
        <v>301</v>
      </c>
      <c r="B2556" s="53" t="s">
        <v>302</v>
      </c>
      <c r="C2556" s="54" t="s">
        <v>17</v>
      </c>
      <c r="D2556" s="54" t="s">
        <v>189</v>
      </c>
      <c r="E2556" s="49">
        <v>6</v>
      </c>
      <c r="F2556" s="50">
        <v>9.98</v>
      </c>
      <c r="G2556" s="51">
        <f t="shared" si="157"/>
        <v>59.88</v>
      </c>
    </row>
    <row r="2557" spans="1:7" ht="20.399999999999999">
      <c r="A2557" s="52" t="s">
        <v>303</v>
      </c>
      <c r="B2557" s="53" t="s">
        <v>304</v>
      </c>
      <c r="C2557" s="54" t="s">
        <v>45</v>
      </c>
      <c r="D2557" s="54" t="s">
        <v>32</v>
      </c>
      <c r="E2557" s="49">
        <v>2.6</v>
      </c>
      <c r="F2557" s="50">
        <v>31.41</v>
      </c>
      <c r="G2557" s="51">
        <f t="shared" si="157"/>
        <v>81.66</v>
      </c>
    </row>
    <row r="2558" spans="1:7">
      <c r="A2558" s="123" t="s">
        <v>190</v>
      </c>
      <c r="B2558" s="124"/>
      <c r="C2558" s="124"/>
      <c r="D2558" s="124"/>
      <c r="E2558" s="124"/>
      <c r="F2558" s="124"/>
      <c r="G2558" s="55">
        <v>126.11</v>
      </c>
    </row>
    <row r="2559" spans="1:7">
      <c r="A2559" s="123" t="s">
        <v>191</v>
      </c>
      <c r="B2559" s="124"/>
      <c r="C2559" s="124"/>
      <c r="D2559" s="124"/>
      <c r="E2559" s="124"/>
      <c r="F2559" s="124"/>
      <c r="G2559" s="55">
        <v>257.37</v>
      </c>
    </row>
    <row r="2560" spans="1:7">
      <c r="A2560" s="123" t="s">
        <v>192</v>
      </c>
      <c r="B2560" s="124"/>
      <c r="C2560" s="124"/>
      <c r="D2560" s="124"/>
      <c r="E2560" s="124"/>
      <c r="F2560" s="124"/>
      <c r="G2560" s="56">
        <f>SUM(G2558:G2559)</f>
        <v>383.48</v>
      </c>
    </row>
    <row r="2561" spans="1:7">
      <c r="A2561" s="123" t="s">
        <v>193</v>
      </c>
      <c r="B2561" s="124"/>
      <c r="C2561" s="124"/>
      <c r="D2561" s="124"/>
      <c r="E2561" s="124"/>
      <c r="F2561" s="124"/>
      <c r="G2561" s="55">
        <f>G2558*116.78%</f>
        <v>147.27125799999999</v>
      </c>
    </row>
    <row r="2562" spans="1:7">
      <c r="A2562" s="123" t="s">
        <v>194</v>
      </c>
      <c r="B2562" s="124"/>
      <c r="C2562" s="124"/>
      <c r="D2562" s="124"/>
      <c r="E2562" s="124"/>
      <c r="F2562" s="124"/>
      <c r="G2562" s="55">
        <f>(G2561+G2560)*22.23%</f>
        <v>117.9860046534</v>
      </c>
    </row>
    <row r="2563" spans="1:7">
      <c r="A2563" s="123" t="s">
        <v>195</v>
      </c>
      <c r="B2563" s="124"/>
      <c r="C2563" s="124"/>
      <c r="D2563" s="124"/>
      <c r="E2563" s="124"/>
      <c r="F2563" s="124"/>
      <c r="G2563" s="55">
        <v>0</v>
      </c>
    </row>
    <row r="2564" spans="1:7">
      <c r="A2564" s="123" t="s">
        <v>196</v>
      </c>
      <c r="B2564" s="124"/>
      <c r="C2564" s="124"/>
      <c r="D2564" s="124"/>
      <c r="E2564" s="124"/>
      <c r="F2564" s="124"/>
      <c r="G2564" s="55">
        <f>SUM(G2561:G2563)</f>
        <v>265.25726265340001</v>
      </c>
    </row>
    <row r="2565" spans="1:7">
      <c r="A2565" s="123" t="s">
        <v>197</v>
      </c>
      <c r="B2565" s="124"/>
      <c r="C2565" s="124"/>
      <c r="D2565" s="124"/>
      <c r="E2565" s="124"/>
      <c r="F2565" s="124"/>
      <c r="G2565" s="56">
        <f>TRUNC(G2560+G2564,2)</f>
        <v>648.73</v>
      </c>
    </row>
    <row r="2566" spans="1:7">
      <c r="A2566" s="123" t="s">
        <v>198</v>
      </c>
      <c r="B2566" s="124"/>
      <c r="C2566" s="124"/>
      <c r="D2566" s="124"/>
      <c r="E2566" s="124"/>
      <c r="F2566" s="124"/>
      <c r="G2566" s="55">
        <v>8</v>
      </c>
    </row>
    <row r="2567" spans="1:7">
      <c r="A2567" s="123" t="s">
        <v>199</v>
      </c>
      <c r="B2567" s="124"/>
      <c r="C2567" s="124"/>
      <c r="D2567" s="124"/>
      <c r="E2567" s="124"/>
      <c r="F2567" s="124"/>
      <c r="G2567" s="56">
        <f>TRUNC(G2565*G2566,2)</f>
        <v>5189.84</v>
      </c>
    </row>
    <row r="2568" spans="1:7">
      <c r="A2568" s="125"/>
      <c r="B2568" s="126"/>
      <c r="C2568" s="126"/>
      <c r="D2568" s="126"/>
      <c r="E2568" s="126"/>
      <c r="F2568" s="126"/>
      <c r="G2568" s="127"/>
    </row>
    <row r="2569" spans="1:7">
      <c r="A2569" s="46">
        <v>5</v>
      </c>
      <c r="B2569" s="117" t="s">
        <v>57</v>
      </c>
      <c r="C2569" s="117"/>
      <c r="D2569" s="117"/>
      <c r="E2569" s="117"/>
      <c r="F2569" s="117"/>
      <c r="G2569" s="118"/>
    </row>
    <row r="2570" spans="1:7" ht="30.6">
      <c r="A2570" s="46" t="s">
        <v>62</v>
      </c>
      <c r="B2570" s="47" t="s">
        <v>63</v>
      </c>
      <c r="C2570" s="48" t="s">
        <v>17</v>
      </c>
      <c r="D2570" s="48" t="s">
        <v>18</v>
      </c>
      <c r="E2570" s="49"/>
      <c r="F2570" s="50"/>
      <c r="G2570" s="51"/>
    </row>
    <row r="2571" spans="1:7" ht="20.399999999999999">
      <c r="A2571" s="52">
        <v>6085</v>
      </c>
      <c r="B2571" s="53" t="s">
        <v>262</v>
      </c>
      <c r="C2571" s="54" t="s">
        <v>45</v>
      </c>
      <c r="D2571" s="54" t="s">
        <v>214</v>
      </c>
      <c r="E2571" s="49">
        <v>0.16</v>
      </c>
      <c r="F2571" s="50">
        <v>3.8</v>
      </c>
      <c r="G2571" s="51">
        <f t="shared" ref="G2571:G2573" si="158">TRUNC(F2571*E2571,2)</f>
        <v>0.6</v>
      </c>
    </row>
    <row r="2572" spans="1:7" ht="20.399999999999999">
      <c r="A2572" s="52" t="s">
        <v>260</v>
      </c>
      <c r="B2572" s="53" t="s">
        <v>261</v>
      </c>
      <c r="C2572" s="54" t="s">
        <v>17</v>
      </c>
      <c r="D2572" s="54" t="s">
        <v>189</v>
      </c>
      <c r="E2572" s="49">
        <v>3.2000000000000001E-2</v>
      </c>
      <c r="F2572" s="50">
        <v>11.53</v>
      </c>
      <c r="G2572" s="51">
        <f t="shared" si="158"/>
        <v>0.36</v>
      </c>
    </row>
    <row r="2573" spans="1:7" ht="20.399999999999999">
      <c r="A2573" s="52" t="s">
        <v>202</v>
      </c>
      <c r="B2573" s="53" t="s">
        <v>203</v>
      </c>
      <c r="C2573" s="54" t="s">
        <v>17</v>
      </c>
      <c r="D2573" s="54" t="s">
        <v>189</v>
      </c>
      <c r="E2573" s="49">
        <v>8.9999999999999993E-3</v>
      </c>
      <c r="F2573" s="50">
        <v>10.24</v>
      </c>
      <c r="G2573" s="51">
        <f t="shared" si="158"/>
        <v>0.09</v>
      </c>
    </row>
    <row r="2574" spans="1:7">
      <c r="A2574" s="123" t="s">
        <v>190</v>
      </c>
      <c r="B2574" s="124"/>
      <c r="C2574" s="124"/>
      <c r="D2574" s="124"/>
      <c r="E2574" s="124"/>
      <c r="F2574" s="124"/>
      <c r="G2574" s="55">
        <v>0.25</v>
      </c>
    </row>
    <row r="2575" spans="1:7">
      <c r="A2575" s="123" t="s">
        <v>191</v>
      </c>
      <c r="B2575" s="124"/>
      <c r="C2575" s="124"/>
      <c r="D2575" s="124"/>
      <c r="E2575" s="124"/>
      <c r="F2575" s="124"/>
      <c r="G2575" s="55">
        <v>0.8</v>
      </c>
    </row>
    <row r="2576" spans="1:7">
      <c r="A2576" s="123" t="s">
        <v>192</v>
      </c>
      <c r="B2576" s="124"/>
      <c r="C2576" s="124"/>
      <c r="D2576" s="124"/>
      <c r="E2576" s="124"/>
      <c r="F2576" s="124"/>
      <c r="G2576" s="56">
        <f>SUM(G2574:G2575)</f>
        <v>1.05</v>
      </c>
    </row>
    <row r="2577" spans="1:7">
      <c r="A2577" s="123" t="s">
        <v>193</v>
      </c>
      <c r="B2577" s="124"/>
      <c r="C2577" s="124"/>
      <c r="D2577" s="124"/>
      <c r="E2577" s="124"/>
      <c r="F2577" s="124"/>
      <c r="G2577" s="55">
        <f>G2574*116.78%</f>
        <v>0.29194999999999999</v>
      </c>
    </row>
    <row r="2578" spans="1:7">
      <c r="A2578" s="123" t="s">
        <v>194</v>
      </c>
      <c r="B2578" s="124"/>
      <c r="C2578" s="124"/>
      <c r="D2578" s="124"/>
      <c r="E2578" s="124"/>
      <c r="F2578" s="124"/>
      <c r="G2578" s="55">
        <f>(G2577+G2576)*22.23%</f>
        <v>0.29831548499999999</v>
      </c>
    </row>
    <row r="2579" spans="1:7">
      <c r="A2579" s="123" t="s">
        <v>195</v>
      </c>
      <c r="B2579" s="124"/>
      <c r="C2579" s="124"/>
      <c r="D2579" s="124"/>
      <c r="E2579" s="124"/>
      <c r="F2579" s="124"/>
      <c r="G2579" s="55">
        <v>0</v>
      </c>
    </row>
    <row r="2580" spans="1:7">
      <c r="A2580" s="123" t="s">
        <v>196</v>
      </c>
      <c r="B2580" s="124"/>
      <c r="C2580" s="124"/>
      <c r="D2580" s="124"/>
      <c r="E2580" s="124"/>
      <c r="F2580" s="124"/>
      <c r="G2580" s="55">
        <f>SUM(G2577:G2579)</f>
        <v>0.59026548499999998</v>
      </c>
    </row>
    <row r="2581" spans="1:7">
      <c r="A2581" s="123" t="s">
        <v>197</v>
      </c>
      <c r="B2581" s="124"/>
      <c r="C2581" s="124"/>
      <c r="D2581" s="124"/>
      <c r="E2581" s="124"/>
      <c r="F2581" s="124"/>
      <c r="G2581" s="56">
        <f>TRUNC(G2576+G2580,2)</f>
        <v>1.64</v>
      </c>
    </row>
    <row r="2582" spans="1:7">
      <c r="A2582" s="123" t="s">
        <v>198</v>
      </c>
      <c r="B2582" s="124"/>
      <c r="C2582" s="124"/>
      <c r="D2582" s="124"/>
      <c r="E2582" s="124"/>
      <c r="F2582" s="124"/>
      <c r="G2582" s="55">
        <v>8.9600000000000009</v>
      </c>
    </row>
    <row r="2583" spans="1:7">
      <c r="A2583" s="123" t="s">
        <v>199</v>
      </c>
      <c r="B2583" s="124"/>
      <c r="C2583" s="124"/>
      <c r="D2583" s="124"/>
      <c r="E2583" s="124"/>
      <c r="F2583" s="124"/>
      <c r="G2583" s="56">
        <f>TRUNC(G2581*G2582,2)</f>
        <v>14.69</v>
      </c>
    </row>
    <row r="2584" spans="1:7">
      <c r="A2584" s="125"/>
      <c r="B2584" s="126"/>
      <c r="C2584" s="126"/>
      <c r="D2584" s="126"/>
      <c r="E2584" s="126"/>
      <c r="F2584" s="126"/>
      <c r="G2584" s="127"/>
    </row>
    <row r="2585" spans="1:7" ht="30.6">
      <c r="A2585" s="46" t="s">
        <v>64</v>
      </c>
      <c r="B2585" s="47" t="s">
        <v>65</v>
      </c>
      <c r="C2585" s="48" t="s">
        <v>17</v>
      </c>
      <c r="D2585" s="48" t="s">
        <v>18</v>
      </c>
      <c r="E2585" s="49"/>
      <c r="F2585" s="50"/>
      <c r="G2585" s="51"/>
    </row>
    <row r="2586" spans="1:7" ht="20.399999999999999">
      <c r="A2586" s="52">
        <v>7356</v>
      </c>
      <c r="B2586" s="53" t="s">
        <v>263</v>
      </c>
      <c r="C2586" s="54" t="s">
        <v>45</v>
      </c>
      <c r="D2586" s="54" t="s">
        <v>214</v>
      </c>
      <c r="E2586" s="49">
        <v>0.33</v>
      </c>
      <c r="F2586" s="50">
        <v>12.61</v>
      </c>
      <c r="G2586" s="51">
        <f t="shared" ref="G2586:G2588" si="159">TRUNC(F2586*E2586,2)</f>
        <v>4.16</v>
      </c>
    </row>
    <row r="2587" spans="1:7" ht="20.399999999999999">
      <c r="A2587" s="52" t="s">
        <v>260</v>
      </c>
      <c r="B2587" s="53" t="s">
        <v>261</v>
      </c>
      <c r="C2587" s="54" t="s">
        <v>17</v>
      </c>
      <c r="D2587" s="54" t="s">
        <v>189</v>
      </c>
      <c r="E2587" s="49">
        <v>0.20048640000000001</v>
      </c>
      <c r="F2587" s="50">
        <v>11.53</v>
      </c>
      <c r="G2587" s="51">
        <f t="shared" si="159"/>
        <v>2.31</v>
      </c>
    </row>
    <row r="2588" spans="1:7" ht="20.399999999999999">
      <c r="A2588" s="52" t="s">
        <v>202</v>
      </c>
      <c r="B2588" s="53" t="s">
        <v>203</v>
      </c>
      <c r="C2588" s="54" t="s">
        <v>17</v>
      </c>
      <c r="D2588" s="54" t="s">
        <v>189</v>
      </c>
      <c r="E2588" s="49">
        <v>8.8999999999999996E-2</v>
      </c>
      <c r="F2588" s="50">
        <v>10.24</v>
      </c>
      <c r="G2588" s="51">
        <f t="shared" si="159"/>
        <v>0.91</v>
      </c>
    </row>
    <row r="2589" spans="1:7">
      <c r="A2589" s="123" t="s">
        <v>190</v>
      </c>
      <c r="B2589" s="124"/>
      <c r="C2589" s="124"/>
      <c r="D2589" s="124"/>
      <c r="E2589" s="124"/>
      <c r="F2589" s="124"/>
      <c r="G2589" s="55">
        <v>1.89</v>
      </c>
    </row>
    <row r="2590" spans="1:7">
      <c r="A2590" s="123" t="s">
        <v>191</v>
      </c>
      <c r="B2590" s="124"/>
      <c r="C2590" s="124"/>
      <c r="D2590" s="124"/>
      <c r="E2590" s="124"/>
      <c r="F2590" s="124"/>
      <c r="G2590" s="55">
        <v>5.49</v>
      </c>
    </row>
    <row r="2591" spans="1:7">
      <c r="A2591" s="123" t="s">
        <v>192</v>
      </c>
      <c r="B2591" s="124"/>
      <c r="C2591" s="124"/>
      <c r="D2591" s="124"/>
      <c r="E2591" s="124"/>
      <c r="F2591" s="124"/>
      <c r="G2591" s="56">
        <f>SUM(G2589:G2590)</f>
        <v>7.38</v>
      </c>
    </row>
    <row r="2592" spans="1:7">
      <c r="A2592" s="123" t="s">
        <v>193</v>
      </c>
      <c r="B2592" s="124"/>
      <c r="C2592" s="124"/>
      <c r="D2592" s="124"/>
      <c r="E2592" s="124"/>
      <c r="F2592" s="124"/>
      <c r="G2592" s="55">
        <f>G2589*116.78%</f>
        <v>2.2071419999999997</v>
      </c>
    </row>
    <row r="2593" spans="1:7">
      <c r="A2593" s="123" t="s">
        <v>194</v>
      </c>
      <c r="B2593" s="124"/>
      <c r="C2593" s="124"/>
      <c r="D2593" s="124"/>
      <c r="E2593" s="124"/>
      <c r="F2593" s="124"/>
      <c r="G2593" s="55">
        <f>(G2592+G2591)*22.23%</f>
        <v>2.1312216666000001</v>
      </c>
    </row>
    <row r="2594" spans="1:7">
      <c r="A2594" s="123" t="s">
        <v>195</v>
      </c>
      <c r="B2594" s="124"/>
      <c r="C2594" s="124"/>
      <c r="D2594" s="124"/>
      <c r="E2594" s="124"/>
      <c r="F2594" s="124"/>
      <c r="G2594" s="55">
        <v>0</v>
      </c>
    </row>
    <row r="2595" spans="1:7">
      <c r="A2595" s="123" t="s">
        <v>196</v>
      </c>
      <c r="B2595" s="124"/>
      <c r="C2595" s="124"/>
      <c r="D2595" s="124"/>
      <c r="E2595" s="124"/>
      <c r="F2595" s="124"/>
      <c r="G2595" s="55">
        <f>SUM(G2592:G2594)</f>
        <v>4.3383636665999994</v>
      </c>
    </row>
    <row r="2596" spans="1:7">
      <c r="A2596" s="123" t="s">
        <v>197</v>
      </c>
      <c r="B2596" s="124"/>
      <c r="C2596" s="124"/>
      <c r="D2596" s="124"/>
      <c r="E2596" s="124"/>
      <c r="F2596" s="124"/>
      <c r="G2596" s="56">
        <f>TRUNC(G2591+G2595,2)</f>
        <v>11.71</v>
      </c>
    </row>
    <row r="2597" spans="1:7">
      <c r="A2597" s="123" t="s">
        <v>198</v>
      </c>
      <c r="B2597" s="124"/>
      <c r="C2597" s="124"/>
      <c r="D2597" s="124"/>
      <c r="E2597" s="124"/>
      <c r="F2597" s="124"/>
      <c r="G2597" s="55">
        <v>35.520000000000003</v>
      </c>
    </row>
    <row r="2598" spans="1:7">
      <c r="A2598" s="123" t="s">
        <v>199</v>
      </c>
      <c r="B2598" s="124"/>
      <c r="C2598" s="124"/>
      <c r="D2598" s="124"/>
      <c r="E2598" s="124"/>
      <c r="F2598" s="124"/>
      <c r="G2598" s="56">
        <f>TRUNC(G2596*G2597,2)</f>
        <v>415.93</v>
      </c>
    </row>
    <row r="2599" spans="1:7">
      <c r="A2599" s="125"/>
      <c r="B2599" s="126"/>
      <c r="C2599" s="126"/>
      <c r="D2599" s="126"/>
      <c r="E2599" s="126"/>
      <c r="F2599" s="126"/>
      <c r="G2599" s="127"/>
    </row>
    <row r="2600" spans="1:7" ht="40.799999999999997">
      <c r="A2600" s="46" t="s">
        <v>66</v>
      </c>
      <c r="B2600" s="47" t="s">
        <v>67</v>
      </c>
      <c r="C2600" s="48" t="s">
        <v>17</v>
      </c>
      <c r="D2600" s="48" t="s">
        <v>18</v>
      </c>
      <c r="E2600" s="49"/>
      <c r="F2600" s="50"/>
      <c r="G2600" s="51"/>
    </row>
    <row r="2601" spans="1:7" ht="20.399999999999999">
      <c r="A2601" s="52">
        <v>7356</v>
      </c>
      <c r="B2601" s="53" t="s">
        <v>263</v>
      </c>
      <c r="C2601" s="54" t="s">
        <v>45</v>
      </c>
      <c r="D2601" s="54" t="s">
        <v>214</v>
      </c>
      <c r="E2601" s="49">
        <v>0.33</v>
      </c>
      <c r="F2601" s="50">
        <v>12.61</v>
      </c>
      <c r="G2601" s="51">
        <f t="shared" ref="G2601:G2603" si="160">TRUNC(F2601*E2601,2)</f>
        <v>4.16</v>
      </c>
    </row>
    <row r="2602" spans="1:7" ht="20.399999999999999">
      <c r="A2602" s="52" t="s">
        <v>260</v>
      </c>
      <c r="B2602" s="53" t="s">
        <v>261</v>
      </c>
      <c r="C2602" s="54" t="s">
        <v>17</v>
      </c>
      <c r="D2602" s="54" t="s">
        <v>189</v>
      </c>
      <c r="E2602" s="49">
        <v>0.16087560000000001</v>
      </c>
      <c r="F2602" s="50">
        <v>11.53</v>
      </c>
      <c r="G2602" s="51">
        <f t="shared" si="160"/>
        <v>1.85</v>
      </c>
    </row>
    <row r="2603" spans="1:7" ht="20.399999999999999">
      <c r="A2603" s="52" t="s">
        <v>202</v>
      </c>
      <c r="B2603" s="53" t="s">
        <v>203</v>
      </c>
      <c r="C2603" s="54" t="s">
        <v>17</v>
      </c>
      <c r="D2603" s="54" t="s">
        <v>189</v>
      </c>
      <c r="E2603" s="49">
        <v>6.4000000000000001E-2</v>
      </c>
      <c r="F2603" s="50">
        <v>10.24</v>
      </c>
      <c r="G2603" s="51">
        <f t="shared" si="160"/>
        <v>0.65</v>
      </c>
    </row>
    <row r="2604" spans="1:7">
      <c r="A2604" s="123" t="s">
        <v>190</v>
      </c>
      <c r="B2604" s="124"/>
      <c r="C2604" s="124"/>
      <c r="D2604" s="124"/>
      <c r="E2604" s="124"/>
      <c r="F2604" s="124"/>
      <c r="G2604" s="55">
        <v>1.47</v>
      </c>
    </row>
    <row r="2605" spans="1:7">
      <c r="A2605" s="123" t="s">
        <v>191</v>
      </c>
      <c r="B2605" s="124"/>
      <c r="C2605" s="124"/>
      <c r="D2605" s="124"/>
      <c r="E2605" s="124"/>
      <c r="F2605" s="124"/>
      <c r="G2605" s="55">
        <v>5.1899999999999995</v>
      </c>
    </row>
    <row r="2606" spans="1:7">
      <c r="A2606" s="123" t="s">
        <v>192</v>
      </c>
      <c r="B2606" s="124"/>
      <c r="C2606" s="124"/>
      <c r="D2606" s="124"/>
      <c r="E2606" s="124"/>
      <c r="F2606" s="124"/>
      <c r="G2606" s="56">
        <f>SUM(G2604:G2605)</f>
        <v>6.6599999999999993</v>
      </c>
    </row>
    <row r="2607" spans="1:7">
      <c r="A2607" s="123" t="s">
        <v>193</v>
      </c>
      <c r="B2607" s="124"/>
      <c r="C2607" s="124"/>
      <c r="D2607" s="124"/>
      <c r="E2607" s="124"/>
      <c r="F2607" s="124"/>
      <c r="G2607" s="55">
        <f>G2604*116.78%</f>
        <v>1.7166659999999998</v>
      </c>
    </row>
    <row r="2608" spans="1:7">
      <c r="A2608" s="123" t="s">
        <v>194</v>
      </c>
      <c r="B2608" s="124"/>
      <c r="C2608" s="124"/>
      <c r="D2608" s="124"/>
      <c r="E2608" s="124"/>
      <c r="F2608" s="124"/>
      <c r="G2608" s="55">
        <f>(G2607+G2606)*22.23%</f>
        <v>1.8621328517999995</v>
      </c>
    </row>
    <row r="2609" spans="1:7">
      <c r="A2609" s="123" t="s">
        <v>195</v>
      </c>
      <c r="B2609" s="124"/>
      <c r="C2609" s="124"/>
      <c r="D2609" s="124"/>
      <c r="E2609" s="124"/>
      <c r="F2609" s="124"/>
      <c r="G2609" s="55">
        <v>0</v>
      </c>
    </row>
    <row r="2610" spans="1:7">
      <c r="A2610" s="123" t="s">
        <v>196</v>
      </c>
      <c r="B2610" s="124"/>
      <c r="C2610" s="124"/>
      <c r="D2610" s="124"/>
      <c r="E2610" s="124"/>
      <c r="F2610" s="124"/>
      <c r="G2610" s="55">
        <f>SUM(G2607:G2609)</f>
        <v>3.5787988517999993</v>
      </c>
    </row>
    <row r="2611" spans="1:7">
      <c r="A2611" s="123" t="s">
        <v>197</v>
      </c>
      <c r="B2611" s="124"/>
      <c r="C2611" s="124"/>
      <c r="D2611" s="124"/>
      <c r="E2611" s="124"/>
      <c r="F2611" s="124"/>
      <c r="G2611" s="56">
        <f>TRUNC(G2606+G2610,2)</f>
        <v>10.23</v>
      </c>
    </row>
    <row r="2612" spans="1:7">
      <c r="A2612" s="123" t="s">
        <v>198</v>
      </c>
      <c r="B2612" s="124"/>
      <c r="C2612" s="124"/>
      <c r="D2612" s="124"/>
      <c r="E2612" s="124"/>
      <c r="F2612" s="124"/>
      <c r="G2612" s="55">
        <v>69.92</v>
      </c>
    </row>
    <row r="2613" spans="1:7">
      <c r="A2613" s="123" t="s">
        <v>199</v>
      </c>
      <c r="B2613" s="124"/>
      <c r="C2613" s="124"/>
      <c r="D2613" s="124"/>
      <c r="E2613" s="124"/>
      <c r="F2613" s="124"/>
      <c r="G2613" s="56">
        <f>TRUNC(G2611*G2612,2)</f>
        <v>715.28</v>
      </c>
    </row>
    <row r="2614" spans="1:7">
      <c r="A2614" s="125"/>
      <c r="B2614" s="126"/>
      <c r="C2614" s="126"/>
      <c r="D2614" s="126"/>
      <c r="E2614" s="126"/>
      <c r="F2614" s="126"/>
      <c r="G2614" s="127"/>
    </row>
    <row r="2615" spans="1:7" ht="30.6">
      <c r="A2615" s="46" t="s">
        <v>68</v>
      </c>
      <c r="B2615" s="47" t="s">
        <v>69</v>
      </c>
      <c r="C2615" s="48" t="s">
        <v>17</v>
      </c>
      <c r="D2615" s="48" t="s">
        <v>18</v>
      </c>
      <c r="E2615" s="49"/>
      <c r="F2615" s="50"/>
      <c r="G2615" s="51"/>
    </row>
    <row r="2616" spans="1:7" ht="30.6">
      <c r="A2616" s="52">
        <v>3767</v>
      </c>
      <c r="B2616" s="53" t="s">
        <v>264</v>
      </c>
      <c r="C2616" s="54" t="s">
        <v>45</v>
      </c>
      <c r="D2616" s="54" t="s">
        <v>32</v>
      </c>
      <c r="E2616" s="49">
        <v>0.1</v>
      </c>
      <c r="F2616" s="50">
        <v>0.48</v>
      </c>
      <c r="G2616" s="51">
        <f t="shared" ref="G2616:G2619" si="161">TRUNC(F2616*E2616,2)</f>
        <v>0.04</v>
      </c>
    </row>
    <row r="2617" spans="1:7" ht="20.399999999999999">
      <c r="A2617" s="52">
        <v>4051</v>
      </c>
      <c r="B2617" s="53" t="s">
        <v>265</v>
      </c>
      <c r="C2617" s="54" t="s">
        <v>45</v>
      </c>
      <c r="D2617" s="54" t="s">
        <v>266</v>
      </c>
      <c r="E2617" s="49">
        <v>4.8899999999999999E-2</v>
      </c>
      <c r="F2617" s="50">
        <v>37.840000000000003</v>
      </c>
      <c r="G2617" s="51">
        <f t="shared" si="161"/>
        <v>1.85</v>
      </c>
    </row>
    <row r="2618" spans="1:7" ht="20.399999999999999">
      <c r="A2618" s="52" t="s">
        <v>260</v>
      </c>
      <c r="B2618" s="53" t="s">
        <v>261</v>
      </c>
      <c r="C2618" s="54" t="s">
        <v>17</v>
      </c>
      <c r="D2618" s="54" t="s">
        <v>189</v>
      </c>
      <c r="E2618" s="49">
        <v>0.5</v>
      </c>
      <c r="F2618" s="50">
        <v>11.53</v>
      </c>
      <c r="G2618" s="51">
        <f t="shared" si="161"/>
        <v>5.76</v>
      </c>
    </row>
    <row r="2619" spans="1:7" ht="20.399999999999999">
      <c r="A2619" s="52" t="s">
        <v>202</v>
      </c>
      <c r="B2619" s="53" t="s">
        <v>203</v>
      </c>
      <c r="C2619" s="54" t="s">
        <v>17</v>
      </c>
      <c r="D2619" s="54" t="s">
        <v>189</v>
      </c>
      <c r="E2619" s="49">
        <v>0.247</v>
      </c>
      <c r="F2619" s="50">
        <v>10.24</v>
      </c>
      <c r="G2619" s="51">
        <f t="shared" si="161"/>
        <v>2.52</v>
      </c>
    </row>
    <row r="2620" spans="1:7">
      <c r="A2620" s="123" t="s">
        <v>190</v>
      </c>
      <c r="B2620" s="124"/>
      <c r="C2620" s="124"/>
      <c r="D2620" s="124"/>
      <c r="E2620" s="124"/>
      <c r="F2620" s="124"/>
      <c r="G2620" s="55">
        <v>4.8499999999999996</v>
      </c>
    </row>
    <row r="2621" spans="1:7">
      <c r="A2621" s="123" t="s">
        <v>191</v>
      </c>
      <c r="B2621" s="124"/>
      <c r="C2621" s="124"/>
      <c r="D2621" s="124"/>
      <c r="E2621" s="124"/>
      <c r="F2621" s="124"/>
      <c r="G2621" s="55">
        <v>5.3199999999999994</v>
      </c>
    </row>
    <row r="2622" spans="1:7">
      <c r="A2622" s="123" t="s">
        <v>192</v>
      </c>
      <c r="B2622" s="124"/>
      <c r="C2622" s="124"/>
      <c r="D2622" s="124"/>
      <c r="E2622" s="124"/>
      <c r="F2622" s="124"/>
      <c r="G2622" s="56">
        <f>SUM(G2620:G2621)</f>
        <v>10.169999999999998</v>
      </c>
    </row>
    <row r="2623" spans="1:7">
      <c r="A2623" s="123" t="s">
        <v>193</v>
      </c>
      <c r="B2623" s="124"/>
      <c r="C2623" s="124"/>
      <c r="D2623" s="124"/>
      <c r="E2623" s="124"/>
      <c r="F2623" s="124"/>
      <c r="G2623" s="55">
        <f>G2620*116.78%</f>
        <v>5.663829999999999</v>
      </c>
    </row>
    <row r="2624" spans="1:7">
      <c r="A2624" s="123" t="s">
        <v>194</v>
      </c>
      <c r="B2624" s="124"/>
      <c r="C2624" s="124"/>
      <c r="D2624" s="124"/>
      <c r="E2624" s="124"/>
      <c r="F2624" s="124"/>
      <c r="G2624" s="55">
        <f>(G2623+G2622)*22.23%</f>
        <v>3.5198604089999992</v>
      </c>
    </row>
    <row r="2625" spans="1:7">
      <c r="A2625" s="123" t="s">
        <v>195</v>
      </c>
      <c r="B2625" s="124"/>
      <c r="C2625" s="124"/>
      <c r="D2625" s="124"/>
      <c r="E2625" s="124"/>
      <c r="F2625" s="124"/>
      <c r="G2625" s="55">
        <v>0</v>
      </c>
    </row>
    <row r="2626" spans="1:7">
      <c r="A2626" s="123" t="s">
        <v>196</v>
      </c>
      <c r="B2626" s="124"/>
      <c r="C2626" s="124"/>
      <c r="D2626" s="124"/>
      <c r="E2626" s="124"/>
      <c r="F2626" s="124"/>
      <c r="G2626" s="55">
        <f>SUM(G2623:G2625)</f>
        <v>9.1836904089999987</v>
      </c>
    </row>
    <row r="2627" spans="1:7">
      <c r="A2627" s="123" t="s">
        <v>197</v>
      </c>
      <c r="B2627" s="124"/>
      <c r="C2627" s="124"/>
      <c r="D2627" s="124"/>
      <c r="E2627" s="124"/>
      <c r="F2627" s="124"/>
      <c r="G2627" s="56">
        <f>TRUNC(G2622+G2626,2)</f>
        <v>19.350000000000001</v>
      </c>
    </row>
    <row r="2628" spans="1:7">
      <c r="A2628" s="123" t="s">
        <v>198</v>
      </c>
      <c r="B2628" s="124"/>
      <c r="C2628" s="124"/>
      <c r="D2628" s="124"/>
      <c r="E2628" s="124"/>
      <c r="F2628" s="124"/>
      <c r="G2628" s="55">
        <v>35.520000000000003</v>
      </c>
    </row>
    <row r="2629" spans="1:7">
      <c r="A2629" s="123" t="s">
        <v>199</v>
      </c>
      <c r="B2629" s="124"/>
      <c r="C2629" s="124"/>
      <c r="D2629" s="124"/>
      <c r="E2629" s="124"/>
      <c r="F2629" s="124"/>
      <c r="G2629" s="56">
        <f>TRUNC(G2627*G2628,2)</f>
        <v>687.31</v>
      </c>
    </row>
    <row r="2630" spans="1:7">
      <c r="A2630" s="125"/>
      <c r="B2630" s="126"/>
      <c r="C2630" s="126"/>
      <c r="D2630" s="126"/>
      <c r="E2630" s="126"/>
      <c r="F2630" s="126"/>
      <c r="G2630" s="127"/>
    </row>
    <row r="2631" spans="1:7" ht="30.6">
      <c r="A2631" s="46" t="s">
        <v>70</v>
      </c>
      <c r="B2631" s="47" t="s">
        <v>71</v>
      </c>
      <c r="C2631" s="48" t="s">
        <v>17</v>
      </c>
      <c r="D2631" s="48" t="s">
        <v>18</v>
      </c>
      <c r="E2631" s="49"/>
      <c r="F2631" s="50"/>
      <c r="G2631" s="51"/>
    </row>
    <row r="2632" spans="1:7" ht="30.6">
      <c r="A2632" s="52">
        <v>3767</v>
      </c>
      <c r="B2632" s="53" t="s">
        <v>264</v>
      </c>
      <c r="C2632" s="54" t="s">
        <v>45</v>
      </c>
      <c r="D2632" s="54" t="s">
        <v>32</v>
      </c>
      <c r="E2632" s="49">
        <v>0.1</v>
      </c>
      <c r="F2632" s="50">
        <v>0.48</v>
      </c>
      <c r="G2632" s="51">
        <f t="shared" ref="G2632:G2635" si="162">TRUNC(F2632*E2632,2)</f>
        <v>0.04</v>
      </c>
    </row>
    <row r="2633" spans="1:7" ht="20.399999999999999">
      <c r="A2633" s="52">
        <v>4051</v>
      </c>
      <c r="B2633" s="53" t="s">
        <v>265</v>
      </c>
      <c r="C2633" s="54" t="s">
        <v>45</v>
      </c>
      <c r="D2633" s="54" t="s">
        <v>266</v>
      </c>
      <c r="E2633" s="49">
        <v>4.8899999999999999E-2</v>
      </c>
      <c r="F2633" s="50">
        <v>37.840000000000003</v>
      </c>
      <c r="G2633" s="51">
        <f t="shared" si="162"/>
        <v>1.85</v>
      </c>
    </row>
    <row r="2634" spans="1:7" ht="20.399999999999999">
      <c r="A2634" s="52" t="s">
        <v>260</v>
      </c>
      <c r="B2634" s="53" t="s">
        <v>261</v>
      </c>
      <c r="C2634" s="54" t="s">
        <v>17</v>
      </c>
      <c r="D2634" s="54" t="s">
        <v>189</v>
      </c>
      <c r="E2634" s="49">
        <v>0.23</v>
      </c>
      <c r="F2634" s="50">
        <v>11.53</v>
      </c>
      <c r="G2634" s="51">
        <f t="shared" si="162"/>
        <v>2.65</v>
      </c>
    </row>
    <row r="2635" spans="1:7" ht="20.399999999999999">
      <c r="A2635" s="52" t="s">
        <v>202</v>
      </c>
      <c r="B2635" s="53" t="s">
        <v>203</v>
      </c>
      <c r="C2635" s="54" t="s">
        <v>17</v>
      </c>
      <c r="D2635" s="54" t="s">
        <v>189</v>
      </c>
      <c r="E2635" s="49">
        <v>0.10814</v>
      </c>
      <c r="F2635" s="50">
        <v>10.24</v>
      </c>
      <c r="G2635" s="51">
        <f t="shared" si="162"/>
        <v>1.1000000000000001</v>
      </c>
    </row>
    <row r="2636" spans="1:7">
      <c r="A2636" s="123" t="s">
        <v>190</v>
      </c>
      <c r="B2636" s="124"/>
      <c r="C2636" s="124"/>
      <c r="D2636" s="124"/>
      <c r="E2636" s="124"/>
      <c r="F2636" s="124"/>
      <c r="G2636" s="55">
        <v>2.2000000000000002</v>
      </c>
    </row>
    <row r="2637" spans="1:7">
      <c r="A2637" s="123" t="s">
        <v>191</v>
      </c>
      <c r="B2637" s="124"/>
      <c r="C2637" s="124"/>
      <c r="D2637" s="124"/>
      <c r="E2637" s="124"/>
      <c r="F2637" s="124"/>
      <c r="G2637" s="55">
        <v>3.44</v>
      </c>
    </row>
    <row r="2638" spans="1:7">
      <c r="A2638" s="123" t="s">
        <v>192</v>
      </c>
      <c r="B2638" s="124"/>
      <c r="C2638" s="124"/>
      <c r="D2638" s="124"/>
      <c r="E2638" s="124"/>
      <c r="F2638" s="124"/>
      <c r="G2638" s="56">
        <f>SUM(G2636:G2637)</f>
        <v>5.6400000000000006</v>
      </c>
    </row>
    <row r="2639" spans="1:7">
      <c r="A2639" s="123" t="s">
        <v>193</v>
      </c>
      <c r="B2639" s="124"/>
      <c r="C2639" s="124"/>
      <c r="D2639" s="124"/>
      <c r="E2639" s="124"/>
      <c r="F2639" s="124"/>
      <c r="G2639" s="55">
        <f>G2636*116.78%</f>
        <v>2.5691600000000001</v>
      </c>
    </row>
    <row r="2640" spans="1:7">
      <c r="A2640" s="123" t="s">
        <v>194</v>
      </c>
      <c r="B2640" s="124"/>
      <c r="C2640" s="124"/>
      <c r="D2640" s="124"/>
      <c r="E2640" s="124"/>
      <c r="F2640" s="124"/>
      <c r="G2640" s="55">
        <f>(G2639+G2638)*22.23%</f>
        <v>1.824896268</v>
      </c>
    </row>
    <row r="2641" spans="1:7">
      <c r="A2641" s="123" t="s">
        <v>195</v>
      </c>
      <c r="B2641" s="124"/>
      <c r="C2641" s="124"/>
      <c r="D2641" s="124"/>
      <c r="E2641" s="124"/>
      <c r="F2641" s="124"/>
      <c r="G2641" s="55">
        <v>0</v>
      </c>
    </row>
    <row r="2642" spans="1:7">
      <c r="A2642" s="123" t="s">
        <v>196</v>
      </c>
      <c r="B2642" s="124"/>
      <c r="C2642" s="124"/>
      <c r="D2642" s="124"/>
      <c r="E2642" s="124"/>
      <c r="F2642" s="124"/>
      <c r="G2642" s="55">
        <f>SUM(G2639:G2641)</f>
        <v>4.3940562679999999</v>
      </c>
    </row>
    <row r="2643" spans="1:7">
      <c r="A2643" s="123" t="s">
        <v>197</v>
      </c>
      <c r="B2643" s="124"/>
      <c r="C2643" s="124"/>
      <c r="D2643" s="124"/>
      <c r="E2643" s="124"/>
      <c r="F2643" s="124"/>
      <c r="G2643" s="56">
        <f>TRUNC(G2638+G2642,2)</f>
        <v>10.029999999999999</v>
      </c>
    </row>
    <row r="2644" spans="1:7">
      <c r="A2644" s="123" t="s">
        <v>198</v>
      </c>
      <c r="B2644" s="124"/>
      <c r="C2644" s="124"/>
      <c r="D2644" s="124"/>
      <c r="E2644" s="124"/>
      <c r="F2644" s="124"/>
      <c r="G2644" s="55">
        <v>69.92</v>
      </c>
    </row>
    <row r="2645" spans="1:7">
      <c r="A2645" s="123" t="s">
        <v>199</v>
      </c>
      <c r="B2645" s="124"/>
      <c r="C2645" s="124"/>
      <c r="D2645" s="124"/>
      <c r="E2645" s="124"/>
      <c r="F2645" s="124"/>
      <c r="G2645" s="56">
        <f>TRUNC(G2643*G2644,2)</f>
        <v>701.29</v>
      </c>
    </row>
    <row r="2646" spans="1:7">
      <c r="A2646" s="125"/>
      <c r="B2646" s="126"/>
      <c r="C2646" s="126"/>
      <c r="D2646" s="126"/>
      <c r="E2646" s="126"/>
      <c r="F2646" s="126"/>
      <c r="G2646" s="127"/>
    </row>
    <row r="2647" spans="1:7">
      <c r="A2647" s="46">
        <v>6</v>
      </c>
      <c r="B2647" s="117" t="s">
        <v>72</v>
      </c>
      <c r="C2647" s="117"/>
      <c r="D2647" s="117"/>
      <c r="E2647" s="117"/>
      <c r="F2647" s="117"/>
      <c r="G2647" s="118"/>
    </row>
    <row r="2648" spans="1:7" ht="102">
      <c r="A2648" s="46" t="s">
        <v>103</v>
      </c>
      <c r="B2648" s="47" t="s">
        <v>104</v>
      </c>
      <c r="C2648" s="48" t="s">
        <v>17</v>
      </c>
      <c r="D2648" s="48" t="s">
        <v>32</v>
      </c>
      <c r="E2648" s="49"/>
      <c r="F2648" s="50"/>
      <c r="G2648" s="51"/>
    </row>
    <row r="2649" spans="1:7" ht="30.6">
      <c r="A2649" s="52" t="s">
        <v>316</v>
      </c>
      <c r="B2649" s="53" t="s">
        <v>317</v>
      </c>
      <c r="C2649" s="54" t="s">
        <v>17</v>
      </c>
      <c r="D2649" s="54" t="s">
        <v>32</v>
      </c>
      <c r="E2649" s="49">
        <v>1</v>
      </c>
      <c r="F2649" s="50">
        <v>5.49</v>
      </c>
      <c r="G2649" s="51">
        <f t="shared" ref="G2649:G2652" si="163">TRUNC(F2649*E2649,2)</f>
        <v>5.49</v>
      </c>
    </row>
    <row r="2650" spans="1:7" ht="40.799999999999997">
      <c r="A2650" s="52" t="s">
        <v>73</v>
      </c>
      <c r="B2650" s="53" t="s">
        <v>74</v>
      </c>
      <c r="C2650" s="54" t="s">
        <v>17</v>
      </c>
      <c r="D2650" s="54" t="s">
        <v>32</v>
      </c>
      <c r="E2650" s="49">
        <v>1</v>
      </c>
      <c r="F2650" s="50">
        <v>471.51</v>
      </c>
      <c r="G2650" s="51">
        <f t="shared" si="163"/>
        <v>471.51</v>
      </c>
    </row>
    <row r="2651" spans="1:7" ht="51">
      <c r="A2651" s="52" t="s">
        <v>318</v>
      </c>
      <c r="B2651" s="53" t="s">
        <v>319</v>
      </c>
      <c r="C2651" s="54" t="s">
        <v>17</v>
      </c>
      <c r="D2651" s="54" t="s">
        <v>32</v>
      </c>
      <c r="E2651" s="49">
        <v>1</v>
      </c>
      <c r="F2651" s="50">
        <v>25.8</v>
      </c>
      <c r="G2651" s="51">
        <f t="shared" si="163"/>
        <v>25.8</v>
      </c>
    </row>
    <row r="2652" spans="1:7" ht="61.2">
      <c r="A2652" s="52" t="s">
        <v>75</v>
      </c>
      <c r="B2652" s="53" t="s">
        <v>76</v>
      </c>
      <c r="C2652" s="54" t="s">
        <v>17</v>
      </c>
      <c r="D2652" s="54" t="s">
        <v>32</v>
      </c>
      <c r="E2652" s="49">
        <v>1</v>
      </c>
      <c r="F2652" s="50">
        <v>142.72</v>
      </c>
      <c r="G2652" s="51">
        <f t="shared" si="163"/>
        <v>142.72</v>
      </c>
    </row>
    <row r="2653" spans="1:7">
      <c r="A2653" s="123" t="s">
        <v>190</v>
      </c>
      <c r="B2653" s="124"/>
      <c r="C2653" s="124"/>
      <c r="D2653" s="124"/>
      <c r="E2653" s="124"/>
      <c r="F2653" s="124"/>
      <c r="G2653" s="55">
        <v>22.45</v>
      </c>
    </row>
    <row r="2654" spans="1:7">
      <c r="A2654" s="123" t="s">
        <v>191</v>
      </c>
      <c r="B2654" s="124"/>
      <c r="C2654" s="124"/>
      <c r="D2654" s="124"/>
      <c r="E2654" s="124"/>
      <c r="F2654" s="124"/>
      <c r="G2654" s="55">
        <v>623.06999999999994</v>
      </c>
    </row>
    <row r="2655" spans="1:7">
      <c r="A2655" s="123" t="s">
        <v>192</v>
      </c>
      <c r="B2655" s="124"/>
      <c r="C2655" s="124"/>
      <c r="D2655" s="124"/>
      <c r="E2655" s="124"/>
      <c r="F2655" s="124"/>
      <c r="G2655" s="56">
        <f>SUM(G2653:G2654)</f>
        <v>645.52</v>
      </c>
    </row>
    <row r="2656" spans="1:7">
      <c r="A2656" s="123" t="s">
        <v>193</v>
      </c>
      <c r="B2656" s="124"/>
      <c r="C2656" s="124"/>
      <c r="D2656" s="124"/>
      <c r="E2656" s="124"/>
      <c r="F2656" s="124"/>
      <c r="G2656" s="55">
        <f>G2653*116.78%</f>
        <v>26.217109999999998</v>
      </c>
    </row>
    <row r="2657" spans="1:7">
      <c r="A2657" s="123" t="s">
        <v>194</v>
      </c>
      <c r="B2657" s="124"/>
      <c r="C2657" s="124"/>
      <c r="D2657" s="124"/>
      <c r="E2657" s="124"/>
      <c r="F2657" s="124"/>
      <c r="G2657" s="55">
        <f>(G2656+G2655)*22.23%</f>
        <v>149.327159553</v>
      </c>
    </row>
    <row r="2658" spans="1:7">
      <c r="A2658" s="123" t="s">
        <v>195</v>
      </c>
      <c r="B2658" s="124"/>
      <c r="C2658" s="124"/>
      <c r="D2658" s="124"/>
      <c r="E2658" s="124"/>
      <c r="F2658" s="124"/>
      <c r="G2658" s="55">
        <v>0</v>
      </c>
    </row>
    <row r="2659" spans="1:7">
      <c r="A2659" s="123" t="s">
        <v>196</v>
      </c>
      <c r="B2659" s="124"/>
      <c r="C2659" s="124"/>
      <c r="D2659" s="124"/>
      <c r="E2659" s="124"/>
      <c r="F2659" s="124"/>
      <c r="G2659" s="55">
        <f>SUM(G2656:G2658)</f>
        <v>175.54426955299999</v>
      </c>
    </row>
    <row r="2660" spans="1:7">
      <c r="A2660" s="123" t="s">
        <v>197</v>
      </c>
      <c r="B2660" s="124"/>
      <c r="C2660" s="124"/>
      <c r="D2660" s="124"/>
      <c r="E2660" s="124"/>
      <c r="F2660" s="124"/>
      <c r="G2660" s="56">
        <f>TRUNC(G2655+G2659,2)</f>
        <v>821.06</v>
      </c>
    </row>
    <row r="2661" spans="1:7">
      <c r="A2661" s="123" t="s">
        <v>198</v>
      </c>
      <c r="B2661" s="124"/>
      <c r="C2661" s="124"/>
      <c r="D2661" s="124"/>
      <c r="E2661" s="124"/>
      <c r="F2661" s="124"/>
      <c r="G2661" s="55">
        <v>1</v>
      </c>
    </row>
    <row r="2662" spans="1:7">
      <c r="A2662" s="123" t="s">
        <v>199</v>
      </c>
      <c r="B2662" s="124"/>
      <c r="C2662" s="124"/>
      <c r="D2662" s="124"/>
      <c r="E2662" s="124"/>
      <c r="F2662" s="124"/>
      <c r="G2662" s="56">
        <f>TRUNC(G2660*G2661,2)</f>
        <v>821.06</v>
      </c>
    </row>
    <row r="2663" spans="1:7">
      <c r="A2663" s="125"/>
      <c r="B2663" s="126"/>
      <c r="C2663" s="126"/>
      <c r="D2663" s="126"/>
      <c r="E2663" s="126"/>
      <c r="F2663" s="126"/>
      <c r="G2663" s="127"/>
    </row>
    <row r="2664" spans="1:7">
      <c r="A2664" s="46" t="s">
        <v>105</v>
      </c>
      <c r="B2664" s="117" t="s">
        <v>106</v>
      </c>
      <c r="C2664" s="117"/>
      <c r="D2664" s="117"/>
      <c r="E2664" s="117"/>
      <c r="F2664" s="117"/>
      <c r="G2664" s="118"/>
    </row>
    <row r="2665" spans="1:7">
      <c r="A2665" s="46">
        <v>1</v>
      </c>
      <c r="B2665" s="117" t="s">
        <v>14</v>
      </c>
      <c r="C2665" s="117"/>
      <c r="D2665" s="117"/>
      <c r="E2665" s="117"/>
      <c r="F2665" s="117"/>
      <c r="G2665" s="118"/>
    </row>
    <row r="2666" spans="1:7" ht="30.6">
      <c r="A2666" s="46" t="s">
        <v>15</v>
      </c>
      <c r="B2666" s="47" t="s">
        <v>16</v>
      </c>
      <c r="C2666" s="48" t="s">
        <v>17</v>
      </c>
      <c r="D2666" s="48" t="s">
        <v>18</v>
      </c>
      <c r="E2666" s="49"/>
      <c r="F2666" s="50"/>
      <c r="G2666" s="51"/>
    </row>
    <row r="2667" spans="1:7">
      <c r="A2667" s="52">
        <v>1214</v>
      </c>
      <c r="B2667" s="53" t="s">
        <v>187</v>
      </c>
      <c r="C2667" s="54" t="s">
        <v>188</v>
      </c>
      <c r="D2667" s="54" t="s">
        <v>189</v>
      </c>
      <c r="E2667" s="49">
        <v>1.2</v>
      </c>
      <c r="F2667" s="50">
        <v>9.27</v>
      </c>
      <c r="G2667" s="51">
        <f t="shared" ref="G2667" si="164">TRUNC(F2667*E2667,2)</f>
        <v>11.12</v>
      </c>
    </row>
    <row r="2668" spans="1:7">
      <c r="A2668" s="123" t="s">
        <v>190</v>
      </c>
      <c r="B2668" s="124"/>
      <c r="C2668" s="124"/>
      <c r="D2668" s="124"/>
      <c r="E2668" s="124"/>
      <c r="F2668" s="124"/>
      <c r="G2668" s="55">
        <v>11.12</v>
      </c>
    </row>
    <row r="2669" spans="1:7">
      <c r="A2669" s="123" t="s">
        <v>191</v>
      </c>
      <c r="B2669" s="124"/>
      <c r="C2669" s="124"/>
      <c r="D2669" s="124"/>
      <c r="E2669" s="124"/>
      <c r="F2669" s="124"/>
      <c r="G2669" s="55">
        <v>0</v>
      </c>
    </row>
    <row r="2670" spans="1:7">
      <c r="A2670" s="123" t="s">
        <v>192</v>
      </c>
      <c r="B2670" s="124"/>
      <c r="C2670" s="124"/>
      <c r="D2670" s="124"/>
      <c r="E2670" s="124"/>
      <c r="F2670" s="124"/>
      <c r="G2670" s="56">
        <f>SUM(G2668:G2669)</f>
        <v>11.12</v>
      </c>
    </row>
    <row r="2671" spans="1:7">
      <c r="A2671" s="123" t="s">
        <v>193</v>
      </c>
      <c r="B2671" s="124"/>
      <c r="C2671" s="124"/>
      <c r="D2671" s="124"/>
      <c r="E2671" s="124"/>
      <c r="F2671" s="124"/>
      <c r="G2671" s="55">
        <f>G2668*116.78%</f>
        <v>12.985935999999999</v>
      </c>
    </row>
    <row r="2672" spans="1:7">
      <c r="A2672" s="123" t="s">
        <v>194</v>
      </c>
      <c r="B2672" s="124"/>
      <c r="C2672" s="124"/>
      <c r="D2672" s="124"/>
      <c r="E2672" s="124"/>
      <c r="F2672" s="124"/>
      <c r="G2672" s="55">
        <f>(G2671+G2670)*22.23%</f>
        <v>5.3587495727999999</v>
      </c>
    </row>
    <row r="2673" spans="1:7">
      <c r="A2673" s="123" t="s">
        <v>195</v>
      </c>
      <c r="B2673" s="124"/>
      <c r="C2673" s="124"/>
      <c r="D2673" s="124"/>
      <c r="E2673" s="124"/>
      <c r="F2673" s="124"/>
      <c r="G2673" s="55">
        <v>0</v>
      </c>
    </row>
    <row r="2674" spans="1:7">
      <c r="A2674" s="123" t="s">
        <v>196</v>
      </c>
      <c r="B2674" s="124"/>
      <c r="C2674" s="124"/>
      <c r="D2674" s="124"/>
      <c r="E2674" s="124"/>
      <c r="F2674" s="124"/>
      <c r="G2674" s="55">
        <f>SUM(G2671:G2673)</f>
        <v>18.3446855728</v>
      </c>
    </row>
    <row r="2675" spans="1:7">
      <c r="A2675" s="123" t="s">
        <v>197</v>
      </c>
      <c r="B2675" s="124"/>
      <c r="C2675" s="124"/>
      <c r="D2675" s="124"/>
      <c r="E2675" s="124"/>
      <c r="F2675" s="124"/>
      <c r="G2675" s="56">
        <f>TRUNC(G2670+G2674,2)</f>
        <v>29.46</v>
      </c>
    </row>
    <row r="2676" spans="1:7">
      <c r="A2676" s="123" t="s">
        <v>198</v>
      </c>
      <c r="B2676" s="124"/>
      <c r="C2676" s="124"/>
      <c r="D2676" s="124"/>
      <c r="E2676" s="124"/>
      <c r="F2676" s="124"/>
      <c r="G2676" s="55">
        <v>23.52</v>
      </c>
    </row>
    <row r="2677" spans="1:7">
      <c r="A2677" s="123" t="s">
        <v>199</v>
      </c>
      <c r="B2677" s="124"/>
      <c r="C2677" s="124"/>
      <c r="D2677" s="124"/>
      <c r="E2677" s="124"/>
      <c r="F2677" s="124"/>
      <c r="G2677" s="56">
        <f>TRUNC(G2675*G2676,2)</f>
        <v>692.89</v>
      </c>
    </row>
    <row r="2678" spans="1:7">
      <c r="A2678" s="125"/>
      <c r="B2678" s="126"/>
      <c r="C2678" s="126"/>
      <c r="D2678" s="126"/>
      <c r="E2678" s="126"/>
      <c r="F2678" s="126"/>
      <c r="G2678" s="127"/>
    </row>
    <row r="2679" spans="1:7" ht="30.6">
      <c r="A2679" s="46" t="s">
        <v>24</v>
      </c>
      <c r="B2679" s="47" t="s">
        <v>25</v>
      </c>
      <c r="C2679" s="48" t="s">
        <v>17</v>
      </c>
      <c r="D2679" s="48" t="s">
        <v>18</v>
      </c>
      <c r="E2679" s="49"/>
      <c r="F2679" s="50"/>
      <c r="G2679" s="51"/>
    </row>
    <row r="2680" spans="1:7" ht="20.399999999999999">
      <c r="A2680" s="52" t="s">
        <v>204</v>
      </c>
      <c r="B2680" s="53" t="s">
        <v>205</v>
      </c>
      <c r="C2680" s="54" t="s">
        <v>17</v>
      </c>
      <c r="D2680" s="54" t="s">
        <v>189</v>
      </c>
      <c r="E2680" s="49">
        <v>0.25530000000000003</v>
      </c>
      <c r="F2680" s="50">
        <v>10.9</v>
      </c>
      <c r="G2680" s="51">
        <f t="shared" ref="G2680:G2681" si="165">TRUNC(F2680*E2680,2)</f>
        <v>2.78</v>
      </c>
    </row>
    <row r="2681" spans="1:7" ht="20.399999999999999">
      <c r="A2681" s="52" t="s">
        <v>202</v>
      </c>
      <c r="B2681" s="53" t="s">
        <v>203</v>
      </c>
      <c r="C2681" s="54" t="s">
        <v>17</v>
      </c>
      <c r="D2681" s="54" t="s">
        <v>189</v>
      </c>
      <c r="E2681" s="49">
        <v>0.58120000000000005</v>
      </c>
      <c r="F2681" s="50">
        <v>10.24</v>
      </c>
      <c r="G2681" s="51">
        <f t="shared" si="165"/>
        <v>5.95</v>
      </c>
    </row>
    <row r="2682" spans="1:7">
      <c r="A2682" s="123" t="s">
        <v>190</v>
      </c>
      <c r="B2682" s="124"/>
      <c r="C2682" s="124"/>
      <c r="D2682" s="124"/>
      <c r="E2682" s="124"/>
      <c r="F2682" s="124"/>
      <c r="G2682" s="55">
        <v>4.91</v>
      </c>
    </row>
    <row r="2683" spans="1:7">
      <c r="A2683" s="123" t="s">
        <v>191</v>
      </c>
      <c r="B2683" s="124"/>
      <c r="C2683" s="124"/>
      <c r="D2683" s="124"/>
      <c r="E2683" s="124"/>
      <c r="F2683" s="124"/>
      <c r="G2683" s="55">
        <v>3.82</v>
      </c>
    </row>
    <row r="2684" spans="1:7">
      <c r="A2684" s="123" t="s">
        <v>192</v>
      </c>
      <c r="B2684" s="124"/>
      <c r="C2684" s="124"/>
      <c r="D2684" s="124"/>
      <c r="E2684" s="124"/>
      <c r="F2684" s="124"/>
      <c r="G2684" s="56">
        <f>SUM(G2682:G2683)</f>
        <v>8.73</v>
      </c>
    </row>
    <row r="2685" spans="1:7">
      <c r="A2685" s="123" t="s">
        <v>193</v>
      </c>
      <c r="B2685" s="124"/>
      <c r="C2685" s="124"/>
      <c r="D2685" s="124"/>
      <c r="E2685" s="124"/>
      <c r="F2685" s="124"/>
      <c r="G2685" s="55">
        <f>G2682*116.78%</f>
        <v>5.7338979999999999</v>
      </c>
    </row>
    <row r="2686" spans="1:7">
      <c r="A2686" s="123" t="s">
        <v>194</v>
      </c>
      <c r="B2686" s="124"/>
      <c r="C2686" s="124"/>
      <c r="D2686" s="124"/>
      <c r="E2686" s="124"/>
      <c r="F2686" s="124"/>
      <c r="G2686" s="55">
        <f>(G2685+G2684)*22.23%</f>
        <v>3.2153245254000002</v>
      </c>
    </row>
    <row r="2687" spans="1:7">
      <c r="A2687" s="123" t="s">
        <v>195</v>
      </c>
      <c r="B2687" s="124"/>
      <c r="C2687" s="124"/>
      <c r="D2687" s="124"/>
      <c r="E2687" s="124"/>
      <c r="F2687" s="124"/>
      <c r="G2687" s="55">
        <v>0</v>
      </c>
    </row>
    <row r="2688" spans="1:7">
      <c r="A2688" s="123" t="s">
        <v>196</v>
      </c>
      <c r="B2688" s="124"/>
      <c r="C2688" s="124"/>
      <c r="D2688" s="124"/>
      <c r="E2688" s="124"/>
      <c r="F2688" s="124"/>
      <c r="G2688" s="55">
        <f>SUM(G2685:G2687)</f>
        <v>8.9492225253999997</v>
      </c>
    </row>
    <row r="2689" spans="1:12">
      <c r="A2689" s="123" t="s">
        <v>197</v>
      </c>
      <c r="B2689" s="124"/>
      <c r="C2689" s="124"/>
      <c r="D2689" s="124"/>
      <c r="E2689" s="124"/>
      <c r="F2689" s="124"/>
      <c r="G2689" s="56">
        <f>TRUNC(G2684+G2688,2)</f>
        <v>17.670000000000002</v>
      </c>
    </row>
    <row r="2690" spans="1:12">
      <c r="A2690" s="123" t="s">
        <v>198</v>
      </c>
      <c r="B2690" s="124"/>
      <c r="C2690" s="124"/>
      <c r="D2690" s="124"/>
      <c r="E2690" s="124"/>
      <c r="F2690" s="124"/>
      <c r="G2690" s="55">
        <v>29.85</v>
      </c>
    </row>
    <row r="2691" spans="1:12">
      <c r="A2691" s="123" t="s">
        <v>199</v>
      </c>
      <c r="B2691" s="124"/>
      <c r="C2691" s="124"/>
      <c r="D2691" s="124"/>
      <c r="E2691" s="124"/>
      <c r="F2691" s="124"/>
      <c r="G2691" s="56">
        <f>TRUNC(G2689*G2690,2)</f>
        <v>527.44000000000005</v>
      </c>
    </row>
    <row r="2692" spans="1:12">
      <c r="A2692" s="125"/>
      <c r="B2692" s="126"/>
      <c r="C2692" s="126"/>
      <c r="D2692" s="126"/>
      <c r="E2692" s="126"/>
      <c r="F2692" s="126"/>
      <c r="G2692" s="127"/>
    </row>
    <row r="2693" spans="1:12">
      <c r="A2693" s="46">
        <v>2</v>
      </c>
      <c r="B2693" s="117" t="s">
        <v>33</v>
      </c>
      <c r="C2693" s="117"/>
      <c r="D2693" s="117"/>
      <c r="E2693" s="117"/>
      <c r="F2693" s="117"/>
      <c r="G2693" s="118"/>
    </row>
    <row r="2694" spans="1:12" ht="51">
      <c r="A2694" s="46" t="s">
        <v>34</v>
      </c>
      <c r="B2694" s="47" t="s">
        <v>35</v>
      </c>
      <c r="C2694" s="48" t="s">
        <v>17</v>
      </c>
      <c r="D2694" s="48" t="s">
        <v>18</v>
      </c>
      <c r="E2694" s="49"/>
      <c r="F2694" s="50"/>
      <c r="G2694" s="51"/>
    </row>
    <row r="2695" spans="1:12" ht="20.399999999999999">
      <c r="A2695" s="52">
        <v>1379</v>
      </c>
      <c r="B2695" s="53" t="s">
        <v>210</v>
      </c>
      <c r="C2695" s="54" t="s">
        <v>45</v>
      </c>
      <c r="D2695" s="54" t="s">
        <v>207</v>
      </c>
      <c r="E2695" s="49">
        <v>8</v>
      </c>
      <c r="F2695" s="50">
        <v>0.3</v>
      </c>
      <c r="G2695" s="51">
        <f t="shared" ref="G2695:G2701" si="166">TRUNC(F2695*E2695,2)</f>
        <v>2.4</v>
      </c>
    </row>
    <row r="2696" spans="1:12" ht="30.6">
      <c r="A2696" s="52">
        <v>3671</v>
      </c>
      <c r="B2696" s="53" t="s">
        <v>211</v>
      </c>
      <c r="C2696" s="54" t="s">
        <v>45</v>
      </c>
      <c r="D2696" s="54" t="s">
        <v>82</v>
      </c>
      <c r="E2696" s="49">
        <v>2</v>
      </c>
      <c r="F2696" s="50">
        <v>0.73</v>
      </c>
      <c r="G2696" s="51">
        <f t="shared" si="166"/>
        <v>1.46</v>
      </c>
    </row>
    <row r="2697" spans="1:12" ht="40.799999999999997">
      <c r="A2697" s="52">
        <v>4824</v>
      </c>
      <c r="B2697" s="53" t="s">
        <v>212</v>
      </c>
      <c r="C2697" s="54" t="s">
        <v>45</v>
      </c>
      <c r="D2697" s="54" t="s">
        <v>207</v>
      </c>
      <c r="E2697" s="49">
        <v>14</v>
      </c>
      <c r="F2697" s="50">
        <v>0.38</v>
      </c>
      <c r="G2697" s="51">
        <f t="shared" si="166"/>
        <v>5.32</v>
      </c>
    </row>
    <row r="2698" spans="1:12" ht="20.399999999999999">
      <c r="A2698" s="52">
        <v>7353</v>
      </c>
      <c r="B2698" s="53" t="s">
        <v>213</v>
      </c>
      <c r="C2698" s="54" t="s">
        <v>45</v>
      </c>
      <c r="D2698" s="54" t="s">
        <v>214</v>
      </c>
      <c r="E2698" s="49">
        <v>0.21176</v>
      </c>
      <c r="F2698" s="50">
        <v>14.61</v>
      </c>
      <c r="G2698" s="51">
        <f t="shared" si="166"/>
        <v>3.09</v>
      </c>
    </row>
    <row r="2699" spans="1:12" ht="20.399999999999999">
      <c r="A2699" s="52" t="s">
        <v>200</v>
      </c>
      <c r="B2699" s="53" t="s">
        <v>201</v>
      </c>
      <c r="C2699" s="54" t="s">
        <v>17</v>
      </c>
      <c r="D2699" s="54" t="s">
        <v>189</v>
      </c>
      <c r="E2699" s="49">
        <v>0.51571856000000005</v>
      </c>
      <c r="F2699" s="50">
        <v>10.220000000000001</v>
      </c>
      <c r="G2699" s="51">
        <f t="shared" si="166"/>
        <v>5.27</v>
      </c>
    </row>
    <row r="2700" spans="1:12" ht="20.399999999999999">
      <c r="A2700" s="52" t="s">
        <v>202</v>
      </c>
      <c r="B2700" s="53" t="s">
        <v>203</v>
      </c>
      <c r="C2700" s="54" t="s">
        <v>17</v>
      </c>
      <c r="D2700" s="54" t="s">
        <v>189</v>
      </c>
      <c r="E2700" s="49">
        <v>2.5</v>
      </c>
      <c r="F2700" s="50">
        <v>10.24</v>
      </c>
      <c r="G2700" s="51">
        <f t="shared" si="166"/>
        <v>25.6</v>
      </c>
    </row>
    <row r="2701" spans="1:12" ht="40.799999999999997">
      <c r="A2701" s="52" t="s">
        <v>215</v>
      </c>
      <c r="B2701" s="53" t="s">
        <v>216</v>
      </c>
      <c r="C2701" s="54" t="s">
        <v>17</v>
      </c>
      <c r="D2701" s="54" t="s">
        <v>217</v>
      </c>
      <c r="E2701" s="49">
        <v>1.5</v>
      </c>
      <c r="F2701" s="50">
        <v>1.59</v>
      </c>
      <c r="G2701" s="51">
        <f t="shared" si="166"/>
        <v>2.38</v>
      </c>
    </row>
    <row r="2702" spans="1:12">
      <c r="A2702" s="123" t="s">
        <v>190</v>
      </c>
      <c r="B2702" s="124"/>
      <c r="C2702" s="124"/>
      <c r="D2702" s="124"/>
      <c r="E2702" s="124"/>
      <c r="F2702" s="124"/>
      <c r="G2702" s="55">
        <v>17.66</v>
      </c>
    </row>
    <row r="2703" spans="1:12">
      <c r="A2703" s="123" t="s">
        <v>191</v>
      </c>
      <c r="B2703" s="124"/>
      <c r="C2703" s="124"/>
      <c r="D2703" s="124"/>
      <c r="E2703" s="124"/>
      <c r="F2703" s="124"/>
      <c r="G2703" s="55">
        <v>27.860000000000003</v>
      </c>
      <c r="L2703" s="19"/>
    </row>
    <row r="2704" spans="1:12">
      <c r="A2704" s="123" t="s">
        <v>192</v>
      </c>
      <c r="B2704" s="124"/>
      <c r="C2704" s="124"/>
      <c r="D2704" s="124"/>
      <c r="E2704" s="124"/>
      <c r="F2704" s="124"/>
      <c r="G2704" s="56">
        <f>SUM(G2702:G2703)</f>
        <v>45.52</v>
      </c>
      <c r="L2704" s="19"/>
    </row>
    <row r="2705" spans="1:12">
      <c r="A2705" s="123" t="s">
        <v>193</v>
      </c>
      <c r="B2705" s="124"/>
      <c r="C2705" s="124"/>
      <c r="D2705" s="124"/>
      <c r="E2705" s="124"/>
      <c r="F2705" s="124"/>
      <c r="G2705" s="55">
        <f>G2702*116.78%</f>
        <v>20.623348</v>
      </c>
      <c r="L2705" s="19"/>
    </row>
    <row r="2706" spans="1:12">
      <c r="A2706" s="123" t="s">
        <v>194</v>
      </c>
      <c r="B2706" s="124"/>
      <c r="C2706" s="124"/>
      <c r="D2706" s="124"/>
      <c r="E2706" s="124"/>
      <c r="F2706" s="124"/>
      <c r="G2706" s="55">
        <f>(G2705+G2704)*22.23%</f>
        <v>14.7036662604</v>
      </c>
      <c r="L2706" s="19"/>
    </row>
    <row r="2707" spans="1:12">
      <c r="A2707" s="123" t="s">
        <v>195</v>
      </c>
      <c r="B2707" s="124"/>
      <c r="C2707" s="124"/>
      <c r="D2707" s="124"/>
      <c r="E2707" s="124"/>
      <c r="F2707" s="124"/>
      <c r="G2707" s="55">
        <v>0</v>
      </c>
      <c r="L2707" s="19"/>
    </row>
    <row r="2708" spans="1:12">
      <c r="A2708" s="123" t="s">
        <v>196</v>
      </c>
      <c r="B2708" s="124"/>
      <c r="C2708" s="124"/>
      <c r="D2708" s="124"/>
      <c r="E2708" s="124"/>
      <c r="F2708" s="124"/>
      <c r="G2708" s="55">
        <f>SUM(G2705:G2707)</f>
        <v>35.327014260399999</v>
      </c>
      <c r="L2708" s="19"/>
    </row>
    <row r="2709" spans="1:12">
      <c r="A2709" s="123" t="s">
        <v>197</v>
      </c>
      <c r="B2709" s="124"/>
      <c r="C2709" s="124"/>
      <c r="D2709" s="124"/>
      <c r="E2709" s="124"/>
      <c r="F2709" s="124"/>
      <c r="G2709" s="56">
        <f>TRUNC(G2704+G2708,2)</f>
        <v>80.84</v>
      </c>
      <c r="L2709" s="19"/>
    </row>
    <row r="2710" spans="1:12">
      <c r="A2710" s="123" t="s">
        <v>198</v>
      </c>
      <c r="B2710" s="124"/>
      <c r="C2710" s="124"/>
      <c r="D2710" s="124"/>
      <c r="E2710" s="124"/>
      <c r="F2710" s="124"/>
      <c r="G2710" s="55">
        <v>29.85</v>
      </c>
      <c r="L2710" s="19"/>
    </row>
    <row r="2711" spans="1:12">
      <c r="A2711" s="123" t="s">
        <v>199</v>
      </c>
      <c r="B2711" s="124"/>
      <c r="C2711" s="124"/>
      <c r="D2711" s="124"/>
      <c r="E2711" s="124"/>
      <c r="F2711" s="124"/>
      <c r="G2711" s="56">
        <f>TRUNC(G2709*G2710,2)</f>
        <v>2413.0700000000002</v>
      </c>
      <c r="L2711" s="19"/>
    </row>
    <row r="2712" spans="1:12">
      <c r="A2712" s="125"/>
      <c r="B2712" s="126"/>
      <c r="C2712" s="126"/>
      <c r="D2712" s="126"/>
      <c r="E2712" s="126"/>
      <c r="F2712" s="126"/>
      <c r="G2712" s="127"/>
      <c r="L2712" s="19"/>
    </row>
    <row r="2713" spans="1:12">
      <c r="A2713" s="46">
        <v>4</v>
      </c>
      <c r="B2713" s="117" t="s">
        <v>48</v>
      </c>
      <c r="C2713" s="117"/>
      <c r="D2713" s="117"/>
      <c r="E2713" s="117"/>
      <c r="F2713" s="117"/>
      <c r="G2713" s="118"/>
      <c r="L2713" s="19"/>
    </row>
    <row r="2714" spans="1:12" ht="51">
      <c r="A2714" s="46" t="s">
        <v>107</v>
      </c>
      <c r="B2714" s="47" t="s">
        <v>108</v>
      </c>
      <c r="C2714" s="48" t="s">
        <v>17</v>
      </c>
      <c r="D2714" s="48" t="s">
        <v>18</v>
      </c>
      <c r="E2714" s="49"/>
      <c r="F2714" s="50"/>
      <c r="G2714" s="51"/>
      <c r="L2714" s="19"/>
    </row>
    <row r="2715" spans="1:12" ht="40.799999999999997">
      <c r="A2715" s="52">
        <v>2410</v>
      </c>
      <c r="B2715" s="53" t="s">
        <v>320</v>
      </c>
      <c r="C2715" s="54" t="s">
        <v>321</v>
      </c>
      <c r="D2715" s="54" t="s">
        <v>18</v>
      </c>
      <c r="E2715" s="49">
        <v>1.1000000000000001</v>
      </c>
      <c r="F2715" s="50">
        <v>72.81</v>
      </c>
      <c r="G2715" s="51">
        <f t="shared" ref="G2715" si="167">TRUNC(F2715*E2715,2)</f>
        <v>80.09</v>
      </c>
      <c r="L2715" s="19"/>
    </row>
    <row r="2716" spans="1:12">
      <c r="A2716" s="123" t="s">
        <v>190</v>
      </c>
      <c r="B2716" s="124"/>
      <c r="C2716" s="124"/>
      <c r="D2716" s="124"/>
      <c r="E2716" s="124"/>
      <c r="F2716" s="124"/>
      <c r="G2716" s="55">
        <v>0</v>
      </c>
      <c r="L2716" s="19"/>
    </row>
    <row r="2717" spans="1:12">
      <c r="A2717" s="123" t="s">
        <v>191</v>
      </c>
      <c r="B2717" s="124"/>
      <c r="C2717" s="124"/>
      <c r="D2717" s="124"/>
      <c r="E2717" s="124"/>
      <c r="F2717" s="124"/>
      <c r="G2717" s="55">
        <v>80.09</v>
      </c>
      <c r="L2717" s="19"/>
    </row>
    <row r="2718" spans="1:12">
      <c r="A2718" s="123" t="s">
        <v>192</v>
      </c>
      <c r="B2718" s="124"/>
      <c r="C2718" s="124"/>
      <c r="D2718" s="124"/>
      <c r="E2718" s="124"/>
      <c r="F2718" s="124"/>
      <c r="G2718" s="56">
        <f>SUM(G2716:G2717)</f>
        <v>80.09</v>
      </c>
      <c r="L2718" s="19"/>
    </row>
    <row r="2719" spans="1:12">
      <c r="A2719" s="123" t="s">
        <v>193</v>
      </c>
      <c r="B2719" s="124"/>
      <c r="C2719" s="124"/>
      <c r="D2719" s="124"/>
      <c r="E2719" s="124"/>
      <c r="F2719" s="124"/>
      <c r="G2719" s="55">
        <f>G2716*116.78%</f>
        <v>0</v>
      </c>
      <c r="L2719" s="19"/>
    </row>
    <row r="2720" spans="1:12">
      <c r="A2720" s="123" t="s">
        <v>194</v>
      </c>
      <c r="B2720" s="124"/>
      <c r="C2720" s="124"/>
      <c r="D2720" s="124"/>
      <c r="E2720" s="124"/>
      <c r="F2720" s="124"/>
      <c r="G2720" s="55">
        <f>(G2719+G2718)*22.23%</f>
        <v>17.804007000000002</v>
      </c>
      <c r="L2720" s="19"/>
    </row>
    <row r="2721" spans="1:12">
      <c r="A2721" s="123" t="s">
        <v>195</v>
      </c>
      <c r="B2721" s="124"/>
      <c r="C2721" s="124"/>
      <c r="D2721" s="124"/>
      <c r="E2721" s="124"/>
      <c r="F2721" s="124"/>
      <c r="G2721" s="55">
        <v>0</v>
      </c>
      <c r="L2721" s="19"/>
    </row>
    <row r="2722" spans="1:12">
      <c r="A2722" s="123" t="s">
        <v>196</v>
      </c>
      <c r="B2722" s="124"/>
      <c r="C2722" s="124"/>
      <c r="D2722" s="124"/>
      <c r="E2722" s="124"/>
      <c r="F2722" s="124"/>
      <c r="G2722" s="55">
        <f>SUM(G2719:G2721)</f>
        <v>17.804007000000002</v>
      </c>
      <c r="L2722" s="19"/>
    </row>
    <row r="2723" spans="1:12">
      <c r="A2723" s="123" t="s">
        <v>197</v>
      </c>
      <c r="B2723" s="124"/>
      <c r="C2723" s="124"/>
      <c r="D2723" s="124"/>
      <c r="E2723" s="124"/>
      <c r="F2723" s="124"/>
      <c r="G2723" s="56">
        <f>TRUNC(G2718+G2722,2)</f>
        <v>97.89</v>
      </c>
      <c r="L2723" s="19"/>
    </row>
    <row r="2724" spans="1:12">
      <c r="A2724" s="123" t="s">
        <v>198</v>
      </c>
      <c r="B2724" s="124"/>
      <c r="C2724" s="124"/>
      <c r="D2724" s="124"/>
      <c r="E2724" s="124"/>
      <c r="F2724" s="124"/>
      <c r="G2724" s="55">
        <v>13</v>
      </c>
      <c r="L2724" s="19"/>
    </row>
    <row r="2725" spans="1:12">
      <c r="A2725" s="123" t="s">
        <v>199</v>
      </c>
      <c r="B2725" s="124"/>
      <c r="C2725" s="124"/>
      <c r="D2725" s="124"/>
      <c r="E2725" s="124"/>
      <c r="F2725" s="124"/>
      <c r="G2725" s="56">
        <f>TRUNC(G2723*G2724,2)</f>
        <v>1272.57</v>
      </c>
    </row>
    <row r="2726" spans="1:12">
      <c r="A2726" s="125"/>
      <c r="B2726" s="126"/>
      <c r="C2726" s="126"/>
      <c r="D2726" s="126"/>
      <c r="E2726" s="126"/>
      <c r="F2726" s="126"/>
      <c r="G2726" s="127"/>
    </row>
    <row r="2727" spans="1:12">
      <c r="A2727" s="46" t="s">
        <v>109</v>
      </c>
      <c r="B2727" s="47" t="s">
        <v>110</v>
      </c>
      <c r="C2727" s="48" t="s">
        <v>17</v>
      </c>
      <c r="D2727" s="48" t="s">
        <v>111</v>
      </c>
      <c r="E2727" s="49"/>
      <c r="F2727" s="50"/>
      <c r="G2727" s="51"/>
    </row>
    <row r="2728" spans="1:12" ht="20.399999999999999">
      <c r="A2728" s="52" t="s">
        <v>245</v>
      </c>
      <c r="B2728" s="53" t="s">
        <v>246</v>
      </c>
      <c r="C2728" s="54" t="s">
        <v>17</v>
      </c>
      <c r="D2728" s="54" t="s">
        <v>189</v>
      </c>
      <c r="E2728" s="49">
        <v>1.1000000000000001</v>
      </c>
      <c r="F2728" s="50">
        <v>13.95</v>
      </c>
      <c r="G2728" s="51">
        <v>15.35</v>
      </c>
    </row>
    <row r="2729" spans="1:12" ht="20.399999999999999">
      <c r="A2729" s="52" t="s">
        <v>322</v>
      </c>
      <c r="B2729" s="53" t="s">
        <v>323</v>
      </c>
      <c r="C2729" s="54" t="s">
        <v>45</v>
      </c>
      <c r="D2729" s="54" t="s">
        <v>111</v>
      </c>
      <c r="E2729" s="49">
        <v>1</v>
      </c>
      <c r="F2729" s="50">
        <v>71.569999999999993</v>
      </c>
      <c r="G2729" s="51">
        <v>71.569999999999993</v>
      </c>
    </row>
    <row r="2730" spans="1:12">
      <c r="A2730" s="123" t="s">
        <v>190</v>
      </c>
      <c r="B2730" s="124"/>
      <c r="C2730" s="124"/>
      <c r="D2730" s="124"/>
      <c r="E2730" s="124"/>
      <c r="F2730" s="124"/>
      <c r="G2730" s="55">
        <v>10.32</v>
      </c>
    </row>
    <row r="2731" spans="1:12">
      <c r="A2731" s="123" t="s">
        <v>191</v>
      </c>
      <c r="B2731" s="124"/>
      <c r="C2731" s="124"/>
      <c r="D2731" s="124"/>
      <c r="E2731" s="124"/>
      <c r="F2731" s="124"/>
      <c r="G2731" s="55">
        <v>76.599999999999994</v>
      </c>
    </row>
    <row r="2732" spans="1:12">
      <c r="A2732" s="123" t="s">
        <v>192</v>
      </c>
      <c r="B2732" s="124"/>
      <c r="C2732" s="124"/>
      <c r="D2732" s="124"/>
      <c r="E2732" s="124"/>
      <c r="F2732" s="124"/>
      <c r="G2732" s="56">
        <f>SUM(G2730:G2731)</f>
        <v>86.919999999999987</v>
      </c>
    </row>
    <row r="2733" spans="1:12">
      <c r="A2733" s="123" t="s">
        <v>193</v>
      </c>
      <c r="B2733" s="124"/>
      <c r="C2733" s="124"/>
      <c r="D2733" s="124"/>
      <c r="E2733" s="124"/>
      <c r="F2733" s="124"/>
      <c r="G2733" s="55">
        <f>G2730*116.78%</f>
        <v>12.051696</v>
      </c>
    </row>
    <row r="2734" spans="1:12">
      <c r="A2734" s="123" t="s">
        <v>194</v>
      </c>
      <c r="B2734" s="124"/>
      <c r="C2734" s="124"/>
      <c r="D2734" s="124"/>
      <c r="E2734" s="124"/>
      <c r="F2734" s="124"/>
      <c r="G2734" s="55">
        <f>(G2733+G2732)*22.23%</f>
        <v>22.001408020799996</v>
      </c>
    </row>
    <row r="2735" spans="1:12">
      <c r="A2735" s="123" t="s">
        <v>195</v>
      </c>
      <c r="B2735" s="124"/>
      <c r="C2735" s="124"/>
      <c r="D2735" s="124"/>
      <c r="E2735" s="124"/>
      <c r="F2735" s="124"/>
      <c r="G2735" s="55">
        <v>0</v>
      </c>
    </row>
    <row r="2736" spans="1:12">
      <c r="A2736" s="123" t="s">
        <v>196</v>
      </c>
      <c r="B2736" s="124"/>
      <c r="C2736" s="124"/>
      <c r="D2736" s="124"/>
      <c r="E2736" s="124"/>
      <c r="F2736" s="124"/>
      <c r="G2736" s="55">
        <f>SUM(G2733:G2735)</f>
        <v>34.053104020799992</v>
      </c>
    </row>
    <row r="2737" spans="1:7">
      <c r="A2737" s="123" t="s">
        <v>197</v>
      </c>
      <c r="B2737" s="124"/>
      <c r="C2737" s="124"/>
      <c r="D2737" s="124"/>
      <c r="E2737" s="124"/>
      <c r="F2737" s="124"/>
      <c r="G2737" s="56">
        <f>TRUNC(G2732+G2736,2)</f>
        <v>120.97</v>
      </c>
    </row>
    <row r="2738" spans="1:7">
      <c r="A2738" s="123" t="s">
        <v>198</v>
      </c>
      <c r="B2738" s="124"/>
      <c r="C2738" s="124"/>
      <c r="D2738" s="124"/>
      <c r="E2738" s="124"/>
      <c r="F2738" s="124"/>
      <c r="G2738" s="55">
        <v>1</v>
      </c>
    </row>
    <row r="2739" spans="1:7">
      <c r="A2739" s="123" t="s">
        <v>199</v>
      </c>
      <c r="B2739" s="124"/>
      <c r="C2739" s="124"/>
      <c r="D2739" s="124"/>
      <c r="E2739" s="124"/>
      <c r="F2739" s="124"/>
      <c r="G2739" s="56">
        <f>TRUNC(G2737*G2738,2)</f>
        <v>120.97</v>
      </c>
    </row>
    <row r="2740" spans="1:7">
      <c r="A2740" s="125"/>
      <c r="B2740" s="126"/>
      <c r="C2740" s="126"/>
      <c r="D2740" s="126"/>
      <c r="E2740" s="126"/>
      <c r="F2740" s="126"/>
      <c r="G2740" s="127"/>
    </row>
    <row r="2741" spans="1:7">
      <c r="A2741" s="46">
        <v>5</v>
      </c>
      <c r="B2741" s="117" t="s">
        <v>57</v>
      </c>
      <c r="C2741" s="117"/>
      <c r="D2741" s="117"/>
      <c r="E2741" s="117"/>
      <c r="F2741" s="117"/>
      <c r="G2741" s="118"/>
    </row>
    <row r="2742" spans="1:7" ht="30.6">
      <c r="A2742" s="46" t="s">
        <v>64</v>
      </c>
      <c r="B2742" s="47" t="s">
        <v>65</v>
      </c>
      <c r="C2742" s="48" t="s">
        <v>17</v>
      </c>
      <c r="D2742" s="48" t="s">
        <v>18</v>
      </c>
      <c r="E2742" s="49"/>
      <c r="F2742" s="50"/>
      <c r="G2742" s="51"/>
    </row>
    <row r="2743" spans="1:7" ht="20.399999999999999">
      <c r="A2743" s="52">
        <v>7356</v>
      </c>
      <c r="B2743" s="53" t="s">
        <v>263</v>
      </c>
      <c r="C2743" s="54" t="s">
        <v>45</v>
      </c>
      <c r="D2743" s="54" t="s">
        <v>214</v>
      </c>
      <c r="E2743" s="49">
        <v>0.33</v>
      </c>
      <c r="F2743" s="50">
        <v>12.61</v>
      </c>
      <c r="G2743" s="51">
        <f t="shared" ref="G2743:G2745" si="168">TRUNC(F2743*E2743,2)</f>
        <v>4.16</v>
      </c>
    </row>
    <row r="2744" spans="1:7" ht="20.399999999999999">
      <c r="A2744" s="52" t="s">
        <v>260</v>
      </c>
      <c r="B2744" s="53" t="s">
        <v>261</v>
      </c>
      <c r="C2744" s="54" t="s">
        <v>17</v>
      </c>
      <c r="D2744" s="54" t="s">
        <v>189</v>
      </c>
      <c r="E2744" s="49">
        <v>0.20048640000000001</v>
      </c>
      <c r="F2744" s="50">
        <v>11.53</v>
      </c>
      <c r="G2744" s="51">
        <f t="shared" si="168"/>
        <v>2.31</v>
      </c>
    </row>
    <row r="2745" spans="1:7" ht="20.399999999999999">
      <c r="A2745" s="52" t="s">
        <v>202</v>
      </c>
      <c r="B2745" s="53" t="s">
        <v>203</v>
      </c>
      <c r="C2745" s="54" t="s">
        <v>17</v>
      </c>
      <c r="D2745" s="54" t="s">
        <v>189</v>
      </c>
      <c r="E2745" s="49">
        <v>8.8999999999999996E-2</v>
      </c>
      <c r="F2745" s="50">
        <v>10.24</v>
      </c>
      <c r="G2745" s="51">
        <f t="shared" si="168"/>
        <v>0.91</v>
      </c>
    </row>
    <row r="2746" spans="1:7">
      <c r="A2746" s="123" t="s">
        <v>190</v>
      </c>
      <c r="B2746" s="124"/>
      <c r="C2746" s="124"/>
      <c r="D2746" s="124"/>
      <c r="E2746" s="124"/>
      <c r="F2746" s="124"/>
      <c r="G2746" s="55">
        <v>1.89</v>
      </c>
    </row>
    <row r="2747" spans="1:7">
      <c r="A2747" s="123" t="s">
        <v>191</v>
      </c>
      <c r="B2747" s="124"/>
      <c r="C2747" s="124"/>
      <c r="D2747" s="124"/>
      <c r="E2747" s="124"/>
      <c r="F2747" s="124"/>
      <c r="G2747" s="55">
        <v>5.49</v>
      </c>
    </row>
    <row r="2748" spans="1:7">
      <c r="A2748" s="123" t="s">
        <v>192</v>
      </c>
      <c r="B2748" s="124"/>
      <c r="C2748" s="124"/>
      <c r="D2748" s="124"/>
      <c r="E2748" s="124"/>
      <c r="F2748" s="124"/>
      <c r="G2748" s="56">
        <f>SUM(G2746:G2747)</f>
        <v>7.38</v>
      </c>
    </row>
    <row r="2749" spans="1:7">
      <c r="A2749" s="123" t="s">
        <v>193</v>
      </c>
      <c r="B2749" s="124"/>
      <c r="C2749" s="124"/>
      <c r="D2749" s="124"/>
      <c r="E2749" s="124"/>
      <c r="F2749" s="124"/>
      <c r="G2749" s="55">
        <f>G2746*116.78%</f>
        <v>2.2071419999999997</v>
      </c>
    </row>
    <row r="2750" spans="1:7">
      <c r="A2750" s="123" t="s">
        <v>194</v>
      </c>
      <c r="B2750" s="124"/>
      <c r="C2750" s="124"/>
      <c r="D2750" s="124"/>
      <c r="E2750" s="124"/>
      <c r="F2750" s="124"/>
      <c r="G2750" s="55">
        <f>(G2749+G2748)*22.23%</f>
        <v>2.1312216666000001</v>
      </c>
    </row>
    <row r="2751" spans="1:7">
      <c r="A2751" s="123" t="s">
        <v>195</v>
      </c>
      <c r="B2751" s="124"/>
      <c r="C2751" s="124"/>
      <c r="D2751" s="124"/>
      <c r="E2751" s="124"/>
      <c r="F2751" s="124"/>
      <c r="G2751" s="55">
        <v>0</v>
      </c>
    </row>
    <row r="2752" spans="1:7">
      <c r="A2752" s="123" t="s">
        <v>196</v>
      </c>
      <c r="B2752" s="124"/>
      <c r="C2752" s="124"/>
      <c r="D2752" s="124"/>
      <c r="E2752" s="124"/>
      <c r="F2752" s="124"/>
      <c r="G2752" s="55">
        <f>SUM(G2749:G2751)</f>
        <v>4.3383636665999994</v>
      </c>
    </row>
    <row r="2753" spans="1:7">
      <c r="A2753" s="123" t="s">
        <v>197</v>
      </c>
      <c r="B2753" s="124"/>
      <c r="C2753" s="124"/>
      <c r="D2753" s="124"/>
      <c r="E2753" s="124"/>
      <c r="F2753" s="124"/>
      <c r="G2753" s="56">
        <f>TRUNC(G2748+G2752,2)</f>
        <v>11.71</v>
      </c>
    </row>
    <row r="2754" spans="1:7">
      <c r="A2754" s="123" t="s">
        <v>198</v>
      </c>
      <c r="B2754" s="124"/>
      <c r="C2754" s="124"/>
      <c r="D2754" s="124"/>
      <c r="E2754" s="124"/>
      <c r="F2754" s="124"/>
      <c r="G2754" s="55">
        <v>29.85</v>
      </c>
    </row>
    <row r="2755" spans="1:7">
      <c r="A2755" s="123" t="s">
        <v>199</v>
      </c>
      <c r="B2755" s="124"/>
      <c r="C2755" s="124"/>
      <c r="D2755" s="124"/>
      <c r="E2755" s="124"/>
      <c r="F2755" s="124"/>
      <c r="G2755" s="56">
        <f>TRUNC(G2753*G2754,2)</f>
        <v>349.54</v>
      </c>
    </row>
    <row r="2756" spans="1:7">
      <c r="A2756" s="125"/>
      <c r="B2756" s="126"/>
      <c r="C2756" s="126"/>
      <c r="D2756" s="126"/>
      <c r="E2756" s="126"/>
      <c r="F2756" s="126"/>
      <c r="G2756" s="127"/>
    </row>
    <row r="2757" spans="1:7" ht="40.799999999999997">
      <c r="A2757" s="46" t="s">
        <v>66</v>
      </c>
      <c r="B2757" s="47" t="s">
        <v>67</v>
      </c>
      <c r="C2757" s="48" t="s">
        <v>17</v>
      </c>
      <c r="D2757" s="48" t="s">
        <v>18</v>
      </c>
      <c r="E2757" s="49"/>
      <c r="F2757" s="50"/>
      <c r="G2757" s="51"/>
    </row>
    <row r="2758" spans="1:7" ht="20.399999999999999">
      <c r="A2758" s="52">
        <v>7356</v>
      </c>
      <c r="B2758" s="53" t="s">
        <v>263</v>
      </c>
      <c r="C2758" s="54" t="s">
        <v>45</v>
      </c>
      <c r="D2758" s="54" t="s">
        <v>214</v>
      </c>
      <c r="E2758" s="49">
        <v>0.33</v>
      </c>
      <c r="F2758" s="50">
        <v>12.61</v>
      </c>
      <c r="G2758" s="51">
        <f t="shared" ref="G2758:G2760" si="169">TRUNC(F2758*E2758,2)</f>
        <v>4.16</v>
      </c>
    </row>
    <row r="2759" spans="1:7" ht="20.399999999999999">
      <c r="A2759" s="52" t="s">
        <v>260</v>
      </c>
      <c r="B2759" s="53" t="s">
        <v>261</v>
      </c>
      <c r="C2759" s="54" t="s">
        <v>17</v>
      </c>
      <c r="D2759" s="54" t="s">
        <v>189</v>
      </c>
      <c r="E2759" s="49">
        <v>0.16087560000000001</v>
      </c>
      <c r="F2759" s="50">
        <v>11.53</v>
      </c>
      <c r="G2759" s="51">
        <f t="shared" si="169"/>
        <v>1.85</v>
      </c>
    </row>
    <row r="2760" spans="1:7" ht="20.399999999999999">
      <c r="A2760" s="52" t="s">
        <v>202</v>
      </c>
      <c r="B2760" s="53" t="s">
        <v>203</v>
      </c>
      <c r="C2760" s="54" t="s">
        <v>17</v>
      </c>
      <c r="D2760" s="54" t="s">
        <v>189</v>
      </c>
      <c r="E2760" s="49">
        <v>6.4000000000000001E-2</v>
      </c>
      <c r="F2760" s="50">
        <v>10.24</v>
      </c>
      <c r="G2760" s="51">
        <f t="shared" si="169"/>
        <v>0.65</v>
      </c>
    </row>
    <row r="2761" spans="1:7">
      <c r="A2761" s="123" t="s">
        <v>190</v>
      </c>
      <c r="B2761" s="124"/>
      <c r="C2761" s="124"/>
      <c r="D2761" s="124"/>
      <c r="E2761" s="124"/>
      <c r="F2761" s="124"/>
      <c r="G2761" s="55">
        <v>1.47</v>
      </c>
    </row>
    <row r="2762" spans="1:7">
      <c r="A2762" s="123" t="s">
        <v>191</v>
      </c>
      <c r="B2762" s="124"/>
      <c r="C2762" s="124"/>
      <c r="D2762" s="124"/>
      <c r="E2762" s="124"/>
      <c r="F2762" s="124"/>
      <c r="G2762" s="55">
        <v>5.1899999999999995</v>
      </c>
    </row>
    <row r="2763" spans="1:7">
      <c r="A2763" s="123" t="s">
        <v>192</v>
      </c>
      <c r="B2763" s="124"/>
      <c r="C2763" s="124"/>
      <c r="D2763" s="124"/>
      <c r="E2763" s="124"/>
      <c r="F2763" s="124"/>
      <c r="G2763" s="56">
        <f>SUM(G2761:G2762)</f>
        <v>6.6599999999999993</v>
      </c>
    </row>
    <row r="2764" spans="1:7">
      <c r="A2764" s="123" t="s">
        <v>193</v>
      </c>
      <c r="B2764" s="124"/>
      <c r="C2764" s="124"/>
      <c r="D2764" s="124"/>
      <c r="E2764" s="124"/>
      <c r="F2764" s="124"/>
      <c r="G2764" s="55">
        <f>G2761*116.78%</f>
        <v>1.7166659999999998</v>
      </c>
    </row>
    <row r="2765" spans="1:7">
      <c r="A2765" s="123" t="s">
        <v>194</v>
      </c>
      <c r="B2765" s="124"/>
      <c r="C2765" s="124"/>
      <c r="D2765" s="124"/>
      <c r="E2765" s="124"/>
      <c r="F2765" s="124"/>
      <c r="G2765" s="55">
        <f>(G2764+G2763)*22.23%</f>
        <v>1.8621328517999995</v>
      </c>
    </row>
    <row r="2766" spans="1:7">
      <c r="A2766" s="123" t="s">
        <v>195</v>
      </c>
      <c r="B2766" s="124"/>
      <c r="C2766" s="124"/>
      <c r="D2766" s="124"/>
      <c r="E2766" s="124"/>
      <c r="F2766" s="124"/>
      <c r="G2766" s="55">
        <v>0</v>
      </c>
    </row>
    <row r="2767" spans="1:7">
      <c r="A2767" s="123" t="s">
        <v>196</v>
      </c>
      <c r="B2767" s="124"/>
      <c r="C2767" s="124"/>
      <c r="D2767" s="124"/>
      <c r="E2767" s="124"/>
      <c r="F2767" s="124"/>
      <c r="G2767" s="55">
        <f>SUM(G2764:G2766)</f>
        <v>3.5787988517999993</v>
      </c>
    </row>
    <row r="2768" spans="1:7">
      <c r="A2768" s="123" t="s">
        <v>197</v>
      </c>
      <c r="B2768" s="124"/>
      <c r="C2768" s="124"/>
      <c r="D2768" s="124"/>
      <c r="E2768" s="124"/>
      <c r="F2768" s="124"/>
      <c r="G2768" s="56">
        <f>TRUNC(G2763+G2767,2)</f>
        <v>10.23</v>
      </c>
    </row>
    <row r="2769" spans="1:7">
      <c r="A2769" s="123" t="s">
        <v>198</v>
      </c>
      <c r="B2769" s="124"/>
      <c r="C2769" s="124"/>
      <c r="D2769" s="124"/>
      <c r="E2769" s="124"/>
      <c r="F2769" s="124"/>
      <c r="G2769" s="55">
        <v>58.2</v>
      </c>
    </row>
    <row r="2770" spans="1:7">
      <c r="A2770" s="123" t="s">
        <v>199</v>
      </c>
      <c r="B2770" s="124"/>
      <c r="C2770" s="124"/>
      <c r="D2770" s="124"/>
      <c r="E2770" s="124"/>
      <c r="F2770" s="124"/>
      <c r="G2770" s="56">
        <f>TRUNC(G2768*G2769,2)</f>
        <v>595.38</v>
      </c>
    </row>
    <row r="2771" spans="1:7">
      <c r="A2771" s="125"/>
      <c r="B2771" s="126"/>
      <c r="C2771" s="126"/>
      <c r="D2771" s="126"/>
      <c r="E2771" s="126"/>
      <c r="F2771" s="126"/>
      <c r="G2771" s="127"/>
    </row>
    <row r="2772" spans="1:7" ht="30.6">
      <c r="A2772" s="46" t="s">
        <v>68</v>
      </c>
      <c r="B2772" s="47" t="s">
        <v>69</v>
      </c>
      <c r="C2772" s="48" t="s">
        <v>17</v>
      </c>
      <c r="D2772" s="48" t="s">
        <v>18</v>
      </c>
      <c r="E2772" s="49"/>
      <c r="F2772" s="50"/>
      <c r="G2772" s="51"/>
    </row>
    <row r="2773" spans="1:7" ht="30.6">
      <c r="A2773" s="52">
        <v>3767</v>
      </c>
      <c r="B2773" s="53" t="s">
        <v>264</v>
      </c>
      <c r="C2773" s="54" t="s">
        <v>45</v>
      </c>
      <c r="D2773" s="54" t="s">
        <v>32</v>
      </c>
      <c r="E2773" s="49">
        <v>0.1</v>
      </c>
      <c r="F2773" s="50">
        <v>0.48</v>
      </c>
      <c r="G2773" s="51">
        <f t="shared" ref="G2773:G2776" si="170">TRUNC(F2773*E2773,2)</f>
        <v>0.04</v>
      </c>
    </row>
    <row r="2774" spans="1:7" ht="20.399999999999999">
      <c r="A2774" s="52">
        <v>4051</v>
      </c>
      <c r="B2774" s="53" t="s">
        <v>265</v>
      </c>
      <c r="C2774" s="54" t="s">
        <v>45</v>
      </c>
      <c r="D2774" s="54" t="s">
        <v>266</v>
      </c>
      <c r="E2774" s="49">
        <v>4.8899999999999999E-2</v>
      </c>
      <c r="F2774" s="50">
        <v>37.840000000000003</v>
      </c>
      <c r="G2774" s="51">
        <f t="shared" si="170"/>
        <v>1.85</v>
      </c>
    </row>
    <row r="2775" spans="1:7" ht="20.399999999999999">
      <c r="A2775" s="52" t="s">
        <v>260</v>
      </c>
      <c r="B2775" s="53" t="s">
        <v>261</v>
      </c>
      <c r="C2775" s="54" t="s">
        <v>17</v>
      </c>
      <c r="D2775" s="54" t="s">
        <v>189</v>
      </c>
      <c r="E2775" s="49">
        <v>0.5</v>
      </c>
      <c r="F2775" s="50">
        <v>11.53</v>
      </c>
      <c r="G2775" s="51">
        <f t="shared" si="170"/>
        <v>5.76</v>
      </c>
    </row>
    <row r="2776" spans="1:7" ht="20.399999999999999">
      <c r="A2776" s="52" t="s">
        <v>202</v>
      </c>
      <c r="B2776" s="53" t="s">
        <v>203</v>
      </c>
      <c r="C2776" s="54" t="s">
        <v>17</v>
      </c>
      <c r="D2776" s="54" t="s">
        <v>189</v>
      </c>
      <c r="E2776" s="49">
        <v>0.247</v>
      </c>
      <c r="F2776" s="50">
        <v>10.24</v>
      </c>
      <c r="G2776" s="51">
        <f t="shared" si="170"/>
        <v>2.52</v>
      </c>
    </row>
    <row r="2777" spans="1:7">
      <c r="A2777" s="123" t="s">
        <v>190</v>
      </c>
      <c r="B2777" s="124"/>
      <c r="C2777" s="124"/>
      <c r="D2777" s="124"/>
      <c r="E2777" s="124"/>
      <c r="F2777" s="124"/>
      <c r="G2777" s="55">
        <v>4.8499999999999996</v>
      </c>
    </row>
    <row r="2778" spans="1:7">
      <c r="A2778" s="123" t="s">
        <v>191</v>
      </c>
      <c r="B2778" s="124"/>
      <c r="C2778" s="124"/>
      <c r="D2778" s="124"/>
      <c r="E2778" s="124"/>
      <c r="F2778" s="124"/>
      <c r="G2778" s="55">
        <v>5.3199999999999994</v>
      </c>
    </row>
    <row r="2779" spans="1:7">
      <c r="A2779" s="123" t="s">
        <v>192</v>
      </c>
      <c r="B2779" s="124"/>
      <c r="C2779" s="124"/>
      <c r="D2779" s="124"/>
      <c r="E2779" s="124"/>
      <c r="F2779" s="124"/>
      <c r="G2779" s="56">
        <f>SUM(G2777:G2778)</f>
        <v>10.169999999999998</v>
      </c>
    </row>
    <row r="2780" spans="1:7">
      <c r="A2780" s="123" t="s">
        <v>193</v>
      </c>
      <c r="B2780" s="124"/>
      <c r="C2780" s="124"/>
      <c r="D2780" s="124"/>
      <c r="E2780" s="124"/>
      <c r="F2780" s="124"/>
      <c r="G2780" s="55">
        <f>G2777*116.78%</f>
        <v>5.663829999999999</v>
      </c>
    </row>
    <row r="2781" spans="1:7">
      <c r="A2781" s="123" t="s">
        <v>194</v>
      </c>
      <c r="B2781" s="124"/>
      <c r="C2781" s="124"/>
      <c r="D2781" s="124"/>
      <c r="E2781" s="124"/>
      <c r="F2781" s="124"/>
      <c r="G2781" s="55">
        <f>(G2780+G2779)*22.23%</f>
        <v>3.5198604089999992</v>
      </c>
    </row>
    <row r="2782" spans="1:7">
      <c r="A2782" s="123" t="s">
        <v>195</v>
      </c>
      <c r="B2782" s="124"/>
      <c r="C2782" s="124"/>
      <c r="D2782" s="124"/>
      <c r="E2782" s="124"/>
      <c r="F2782" s="124"/>
      <c r="G2782" s="55">
        <v>0</v>
      </c>
    </row>
    <row r="2783" spans="1:7">
      <c r="A2783" s="123" t="s">
        <v>196</v>
      </c>
      <c r="B2783" s="124"/>
      <c r="C2783" s="124"/>
      <c r="D2783" s="124"/>
      <c r="E2783" s="124"/>
      <c r="F2783" s="124"/>
      <c r="G2783" s="55">
        <f>SUM(G2780:G2782)</f>
        <v>9.1836904089999987</v>
      </c>
    </row>
    <row r="2784" spans="1:7">
      <c r="A2784" s="123" t="s">
        <v>197</v>
      </c>
      <c r="B2784" s="124"/>
      <c r="C2784" s="124"/>
      <c r="D2784" s="124"/>
      <c r="E2784" s="124"/>
      <c r="F2784" s="124"/>
      <c r="G2784" s="56">
        <f>TRUNC(G2779+G2783,2)</f>
        <v>19.350000000000001</v>
      </c>
    </row>
    <row r="2785" spans="1:7">
      <c r="A2785" s="123" t="s">
        <v>198</v>
      </c>
      <c r="B2785" s="124"/>
      <c r="C2785" s="124"/>
      <c r="D2785" s="124"/>
      <c r="E2785" s="124"/>
      <c r="F2785" s="124"/>
      <c r="G2785" s="55">
        <v>29.85</v>
      </c>
    </row>
    <row r="2786" spans="1:7">
      <c r="A2786" s="123" t="s">
        <v>199</v>
      </c>
      <c r="B2786" s="124"/>
      <c r="C2786" s="124"/>
      <c r="D2786" s="124"/>
      <c r="E2786" s="124"/>
      <c r="F2786" s="124"/>
      <c r="G2786" s="56">
        <f>TRUNC(G2784*G2785,2)</f>
        <v>577.59</v>
      </c>
    </row>
    <row r="2787" spans="1:7">
      <c r="A2787" s="125"/>
      <c r="B2787" s="126"/>
      <c r="C2787" s="126"/>
      <c r="D2787" s="126"/>
      <c r="E2787" s="126"/>
      <c r="F2787" s="126"/>
      <c r="G2787" s="127"/>
    </row>
    <row r="2788" spans="1:7" ht="30.6">
      <c r="A2788" s="46" t="s">
        <v>70</v>
      </c>
      <c r="B2788" s="47" t="s">
        <v>71</v>
      </c>
      <c r="C2788" s="48" t="s">
        <v>17</v>
      </c>
      <c r="D2788" s="48" t="s">
        <v>18</v>
      </c>
      <c r="E2788" s="49"/>
      <c r="F2788" s="50"/>
      <c r="G2788" s="51"/>
    </row>
    <row r="2789" spans="1:7" ht="30.6">
      <c r="A2789" s="52">
        <v>3767</v>
      </c>
      <c r="B2789" s="53" t="s">
        <v>264</v>
      </c>
      <c r="C2789" s="54" t="s">
        <v>45</v>
      </c>
      <c r="D2789" s="54" t="s">
        <v>32</v>
      </c>
      <c r="E2789" s="49">
        <v>0.1</v>
      </c>
      <c r="F2789" s="50">
        <v>0.48</v>
      </c>
      <c r="G2789" s="51">
        <f t="shared" ref="G2789:G2792" si="171">TRUNC(F2789*E2789,2)</f>
        <v>0.04</v>
      </c>
    </row>
    <row r="2790" spans="1:7" ht="20.399999999999999">
      <c r="A2790" s="52">
        <v>4051</v>
      </c>
      <c r="B2790" s="53" t="s">
        <v>265</v>
      </c>
      <c r="C2790" s="54" t="s">
        <v>45</v>
      </c>
      <c r="D2790" s="54" t="s">
        <v>266</v>
      </c>
      <c r="E2790" s="49">
        <v>4.8899999999999999E-2</v>
      </c>
      <c r="F2790" s="50">
        <v>37.840000000000003</v>
      </c>
      <c r="G2790" s="51">
        <f t="shared" si="171"/>
        <v>1.85</v>
      </c>
    </row>
    <row r="2791" spans="1:7" ht="20.399999999999999">
      <c r="A2791" s="52" t="s">
        <v>260</v>
      </c>
      <c r="B2791" s="53" t="s">
        <v>261</v>
      </c>
      <c r="C2791" s="54" t="s">
        <v>17</v>
      </c>
      <c r="D2791" s="54" t="s">
        <v>189</v>
      </c>
      <c r="E2791" s="49">
        <v>0.23</v>
      </c>
      <c r="F2791" s="50">
        <v>11.53</v>
      </c>
      <c r="G2791" s="51">
        <f t="shared" si="171"/>
        <v>2.65</v>
      </c>
    </row>
    <row r="2792" spans="1:7" ht="20.399999999999999">
      <c r="A2792" s="52" t="s">
        <v>202</v>
      </c>
      <c r="B2792" s="53" t="s">
        <v>203</v>
      </c>
      <c r="C2792" s="54" t="s">
        <v>17</v>
      </c>
      <c r="D2792" s="54" t="s">
        <v>189</v>
      </c>
      <c r="E2792" s="49">
        <v>0.10814</v>
      </c>
      <c r="F2792" s="50">
        <v>10.24</v>
      </c>
      <c r="G2792" s="51">
        <f t="shared" si="171"/>
        <v>1.1000000000000001</v>
      </c>
    </row>
    <row r="2793" spans="1:7">
      <c r="A2793" s="123" t="s">
        <v>190</v>
      </c>
      <c r="B2793" s="124"/>
      <c r="C2793" s="124"/>
      <c r="D2793" s="124"/>
      <c r="E2793" s="124"/>
      <c r="F2793" s="124"/>
      <c r="G2793" s="55">
        <v>2.2000000000000002</v>
      </c>
    </row>
    <row r="2794" spans="1:7">
      <c r="A2794" s="123" t="s">
        <v>191</v>
      </c>
      <c r="B2794" s="124"/>
      <c r="C2794" s="124"/>
      <c r="D2794" s="124"/>
      <c r="E2794" s="124"/>
      <c r="F2794" s="124"/>
      <c r="G2794" s="55">
        <v>3.44</v>
      </c>
    </row>
    <row r="2795" spans="1:7">
      <c r="A2795" s="123" t="s">
        <v>192</v>
      </c>
      <c r="B2795" s="124"/>
      <c r="C2795" s="124"/>
      <c r="D2795" s="124"/>
      <c r="E2795" s="124"/>
      <c r="F2795" s="124"/>
      <c r="G2795" s="56">
        <f>SUM(G2793:G2794)</f>
        <v>5.6400000000000006</v>
      </c>
    </row>
    <row r="2796" spans="1:7">
      <c r="A2796" s="123" t="s">
        <v>193</v>
      </c>
      <c r="B2796" s="124"/>
      <c r="C2796" s="124"/>
      <c r="D2796" s="124"/>
      <c r="E2796" s="124"/>
      <c r="F2796" s="124"/>
      <c r="G2796" s="55">
        <f>G2793*116.78%</f>
        <v>2.5691600000000001</v>
      </c>
    </row>
    <row r="2797" spans="1:7">
      <c r="A2797" s="123" t="s">
        <v>194</v>
      </c>
      <c r="B2797" s="124"/>
      <c r="C2797" s="124"/>
      <c r="D2797" s="124"/>
      <c r="E2797" s="124"/>
      <c r="F2797" s="124"/>
      <c r="G2797" s="55">
        <f>(G2796+G2795)*22.23%</f>
        <v>1.824896268</v>
      </c>
    </row>
    <row r="2798" spans="1:7">
      <c r="A2798" s="123" t="s">
        <v>195</v>
      </c>
      <c r="B2798" s="124"/>
      <c r="C2798" s="124"/>
      <c r="D2798" s="124"/>
      <c r="E2798" s="124"/>
      <c r="F2798" s="124"/>
      <c r="G2798" s="55">
        <v>0</v>
      </c>
    </row>
    <row r="2799" spans="1:7">
      <c r="A2799" s="123" t="s">
        <v>196</v>
      </c>
      <c r="B2799" s="124"/>
      <c r="C2799" s="124"/>
      <c r="D2799" s="124"/>
      <c r="E2799" s="124"/>
      <c r="F2799" s="124"/>
      <c r="G2799" s="55">
        <f>SUM(G2796:G2798)</f>
        <v>4.3940562679999999</v>
      </c>
    </row>
    <row r="2800" spans="1:7">
      <c r="A2800" s="123" t="s">
        <v>197</v>
      </c>
      <c r="B2800" s="124"/>
      <c r="C2800" s="124"/>
      <c r="D2800" s="124"/>
      <c r="E2800" s="124"/>
      <c r="F2800" s="124"/>
      <c r="G2800" s="56">
        <f>TRUNC(G2795+G2799,2)</f>
        <v>10.029999999999999</v>
      </c>
    </row>
    <row r="2801" spans="1:7">
      <c r="A2801" s="123" t="s">
        <v>198</v>
      </c>
      <c r="B2801" s="124"/>
      <c r="C2801" s="124"/>
      <c r="D2801" s="124"/>
      <c r="E2801" s="124"/>
      <c r="F2801" s="124"/>
      <c r="G2801" s="55">
        <v>58.2</v>
      </c>
    </row>
    <row r="2802" spans="1:7">
      <c r="A2802" s="123" t="s">
        <v>199</v>
      </c>
      <c r="B2802" s="124"/>
      <c r="C2802" s="124"/>
      <c r="D2802" s="124"/>
      <c r="E2802" s="124"/>
      <c r="F2802" s="124"/>
      <c r="G2802" s="56">
        <f>TRUNC(G2800*G2801,2)</f>
        <v>583.74</v>
      </c>
    </row>
    <row r="2803" spans="1:7">
      <c r="A2803" s="125"/>
      <c r="B2803" s="126"/>
      <c r="C2803" s="126"/>
      <c r="D2803" s="126"/>
      <c r="E2803" s="126"/>
      <c r="F2803" s="126"/>
      <c r="G2803" s="127"/>
    </row>
    <row r="2804" spans="1:7">
      <c r="A2804" s="46" t="s">
        <v>112</v>
      </c>
      <c r="B2804" s="117" t="s">
        <v>113</v>
      </c>
      <c r="C2804" s="117"/>
      <c r="D2804" s="117"/>
      <c r="E2804" s="117"/>
      <c r="F2804" s="117"/>
      <c r="G2804" s="118"/>
    </row>
    <row r="2805" spans="1:7">
      <c r="A2805" s="46">
        <v>1</v>
      </c>
      <c r="B2805" s="117" t="s">
        <v>14</v>
      </c>
      <c r="C2805" s="117"/>
      <c r="D2805" s="117"/>
      <c r="E2805" s="117"/>
      <c r="F2805" s="117"/>
      <c r="G2805" s="118"/>
    </row>
    <row r="2806" spans="1:7" ht="40.799999999999997">
      <c r="A2806" s="46" t="s">
        <v>19</v>
      </c>
      <c r="B2806" s="47" t="s">
        <v>20</v>
      </c>
      <c r="C2806" s="48" t="s">
        <v>17</v>
      </c>
      <c r="D2806" s="48" t="s">
        <v>21</v>
      </c>
      <c r="E2806" s="49"/>
      <c r="F2806" s="50"/>
      <c r="G2806" s="51"/>
    </row>
    <row r="2807" spans="1:7" ht="20.399999999999999">
      <c r="A2807" s="52" t="s">
        <v>200</v>
      </c>
      <c r="B2807" s="53" t="s">
        <v>201</v>
      </c>
      <c r="C2807" s="54" t="s">
        <v>17</v>
      </c>
      <c r="D2807" s="54" t="s">
        <v>189</v>
      </c>
      <c r="E2807" s="49">
        <v>0.25149700000000003</v>
      </c>
      <c r="F2807" s="50">
        <v>10.220000000000001</v>
      </c>
      <c r="G2807" s="51">
        <f t="shared" ref="G2807:G2808" si="172">TRUNC(F2807*E2807,2)</f>
        <v>2.57</v>
      </c>
    </row>
    <row r="2808" spans="1:7" ht="20.399999999999999">
      <c r="A2808" s="52" t="s">
        <v>202</v>
      </c>
      <c r="B2808" s="53" t="s">
        <v>203</v>
      </c>
      <c r="C2808" s="54" t="s">
        <v>17</v>
      </c>
      <c r="D2808" s="54" t="s">
        <v>189</v>
      </c>
      <c r="E2808" s="49">
        <v>1.8</v>
      </c>
      <c r="F2808" s="50">
        <v>10.24</v>
      </c>
      <c r="G2808" s="51">
        <f t="shared" si="172"/>
        <v>18.43</v>
      </c>
    </row>
    <row r="2809" spans="1:7">
      <c r="A2809" s="123" t="s">
        <v>190</v>
      </c>
      <c r="B2809" s="124"/>
      <c r="C2809" s="124"/>
      <c r="D2809" s="124"/>
      <c r="E2809" s="124"/>
      <c r="F2809" s="124"/>
      <c r="G2809" s="55">
        <v>11.93</v>
      </c>
    </row>
    <row r="2810" spans="1:7">
      <c r="A2810" s="123" t="s">
        <v>191</v>
      </c>
      <c r="B2810" s="124"/>
      <c r="C2810" s="124"/>
      <c r="D2810" s="124"/>
      <c r="E2810" s="124"/>
      <c r="F2810" s="124"/>
      <c r="G2810" s="55">
        <v>9.07</v>
      </c>
    </row>
    <row r="2811" spans="1:7">
      <c r="A2811" s="123" t="s">
        <v>192</v>
      </c>
      <c r="B2811" s="124"/>
      <c r="C2811" s="124"/>
      <c r="D2811" s="124"/>
      <c r="E2811" s="124"/>
      <c r="F2811" s="124"/>
      <c r="G2811" s="56">
        <f>SUM(G2809:G2810)</f>
        <v>21</v>
      </c>
    </row>
    <row r="2812" spans="1:7">
      <c r="A2812" s="123" t="s">
        <v>193</v>
      </c>
      <c r="B2812" s="124"/>
      <c r="C2812" s="124"/>
      <c r="D2812" s="124"/>
      <c r="E2812" s="124"/>
      <c r="F2812" s="124"/>
      <c r="G2812" s="55">
        <f>G2809*116.78%</f>
        <v>13.931854</v>
      </c>
    </row>
    <row r="2813" spans="1:7">
      <c r="A2813" s="123" t="s">
        <v>194</v>
      </c>
      <c r="B2813" s="124"/>
      <c r="C2813" s="124"/>
      <c r="D2813" s="124"/>
      <c r="E2813" s="124"/>
      <c r="F2813" s="124"/>
      <c r="G2813" s="55">
        <f>(G2812+G2811)*22.23%</f>
        <v>7.7653511442000003</v>
      </c>
    </row>
    <row r="2814" spans="1:7">
      <c r="A2814" s="123" t="s">
        <v>195</v>
      </c>
      <c r="B2814" s="124"/>
      <c r="C2814" s="124"/>
      <c r="D2814" s="124"/>
      <c r="E2814" s="124"/>
      <c r="F2814" s="124"/>
      <c r="G2814" s="55">
        <v>0</v>
      </c>
    </row>
    <row r="2815" spans="1:7">
      <c r="A2815" s="123" t="s">
        <v>196</v>
      </c>
      <c r="B2815" s="124"/>
      <c r="C2815" s="124"/>
      <c r="D2815" s="124"/>
      <c r="E2815" s="124"/>
      <c r="F2815" s="124"/>
      <c r="G2815" s="55">
        <f>SUM(G2812:G2814)</f>
        <v>21.697205144199998</v>
      </c>
    </row>
    <row r="2816" spans="1:7">
      <c r="A2816" s="123" t="s">
        <v>197</v>
      </c>
      <c r="B2816" s="124"/>
      <c r="C2816" s="124"/>
      <c r="D2816" s="124"/>
      <c r="E2816" s="124"/>
      <c r="F2816" s="124"/>
      <c r="G2816" s="56">
        <f>TRUNC(G2811+G2815,2)</f>
        <v>42.69</v>
      </c>
    </row>
    <row r="2817" spans="1:7">
      <c r="A2817" s="123" t="s">
        <v>198</v>
      </c>
      <c r="B2817" s="124"/>
      <c r="C2817" s="124"/>
      <c r="D2817" s="124"/>
      <c r="E2817" s="124"/>
      <c r="F2817" s="124"/>
      <c r="G2817" s="55">
        <v>0.11</v>
      </c>
    </row>
    <row r="2818" spans="1:7">
      <c r="A2818" s="123" t="s">
        <v>199</v>
      </c>
      <c r="B2818" s="124"/>
      <c r="C2818" s="124"/>
      <c r="D2818" s="124"/>
      <c r="E2818" s="124"/>
      <c r="F2818" s="124"/>
      <c r="G2818" s="56">
        <f>TRUNC(G2816*G2817,2)</f>
        <v>4.6900000000000004</v>
      </c>
    </row>
    <row r="2819" spans="1:7">
      <c r="A2819" s="125"/>
      <c r="B2819" s="126"/>
      <c r="C2819" s="126"/>
      <c r="D2819" s="126"/>
      <c r="E2819" s="126"/>
      <c r="F2819" s="126"/>
      <c r="G2819" s="127"/>
    </row>
    <row r="2820" spans="1:7">
      <c r="A2820" s="46">
        <v>3</v>
      </c>
      <c r="B2820" s="117" t="s">
        <v>36</v>
      </c>
      <c r="C2820" s="117"/>
      <c r="D2820" s="117"/>
      <c r="E2820" s="117"/>
      <c r="F2820" s="117"/>
      <c r="G2820" s="118"/>
    </row>
    <row r="2821" spans="1:7" ht="51">
      <c r="A2821" s="46" t="s">
        <v>114</v>
      </c>
      <c r="B2821" s="47" t="s">
        <v>115</v>
      </c>
      <c r="C2821" s="48" t="s">
        <v>17</v>
      </c>
      <c r="D2821" s="48" t="s">
        <v>18</v>
      </c>
      <c r="E2821" s="49"/>
      <c r="F2821" s="50"/>
      <c r="G2821" s="51"/>
    </row>
    <row r="2822" spans="1:7" ht="30.6">
      <c r="A2822" s="52">
        <v>34362</v>
      </c>
      <c r="B2822" s="53" t="s">
        <v>324</v>
      </c>
      <c r="C2822" s="54" t="s">
        <v>45</v>
      </c>
      <c r="D2822" s="54" t="s">
        <v>32</v>
      </c>
      <c r="E2822" s="49">
        <v>0.69399999999999995</v>
      </c>
      <c r="F2822" s="50">
        <v>337.65</v>
      </c>
      <c r="G2822" s="51">
        <f t="shared" ref="G2822:G2826" si="173">TRUNC(F2822*E2822,2)</f>
        <v>234.32</v>
      </c>
    </row>
    <row r="2823" spans="1:7" ht="20.399999999999999">
      <c r="A2823" s="52">
        <v>39961</v>
      </c>
      <c r="B2823" s="53" t="s">
        <v>325</v>
      </c>
      <c r="C2823" s="54" t="s">
        <v>45</v>
      </c>
      <c r="D2823" s="54" t="s">
        <v>32</v>
      </c>
      <c r="E2823" s="49">
        <v>0.62329999999999997</v>
      </c>
      <c r="F2823" s="50">
        <v>9.34</v>
      </c>
      <c r="G2823" s="51">
        <f t="shared" si="173"/>
        <v>5.82</v>
      </c>
    </row>
    <row r="2824" spans="1:7" ht="40.799999999999997">
      <c r="A2824" s="52">
        <v>4377</v>
      </c>
      <c r="B2824" s="53" t="s">
        <v>326</v>
      </c>
      <c r="C2824" s="54" t="s">
        <v>45</v>
      </c>
      <c r="D2824" s="54" t="s">
        <v>32</v>
      </c>
      <c r="E2824" s="49">
        <v>9.1999999999999993</v>
      </c>
      <c r="F2824" s="50">
        <v>0.09</v>
      </c>
      <c r="G2824" s="51">
        <f t="shared" si="173"/>
        <v>0.82</v>
      </c>
    </row>
    <row r="2825" spans="1:7" ht="20.399999999999999">
      <c r="A2825" s="52" t="s">
        <v>200</v>
      </c>
      <c r="B2825" s="53" t="s">
        <v>201</v>
      </c>
      <c r="C2825" s="54" t="s">
        <v>17</v>
      </c>
      <c r="D2825" s="54" t="s">
        <v>189</v>
      </c>
      <c r="E2825" s="49">
        <v>0.51900000000000002</v>
      </c>
      <c r="F2825" s="50">
        <v>10.220000000000001</v>
      </c>
      <c r="G2825" s="51">
        <f t="shared" si="173"/>
        <v>5.3</v>
      </c>
    </row>
    <row r="2826" spans="1:7" ht="20.399999999999999">
      <c r="A2826" s="52" t="s">
        <v>202</v>
      </c>
      <c r="B2826" s="53" t="s">
        <v>203</v>
      </c>
      <c r="C2826" s="54" t="s">
        <v>17</v>
      </c>
      <c r="D2826" s="54" t="s">
        <v>189</v>
      </c>
      <c r="E2826" s="49">
        <v>0.25900000000000001</v>
      </c>
      <c r="F2826" s="50">
        <v>10.24</v>
      </c>
      <c r="G2826" s="51">
        <f t="shared" si="173"/>
        <v>2.65</v>
      </c>
    </row>
    <row r="2827" spans="1:7">
      <c r="A2827" s="123" t="s">
        <v>190</v>
      </c>
      <c r="B2827" s="124"/>
      <c r="C2827" s="124"/>
      <c r="D2827" s="124"/>
      <c r="E2827" s="124"/>
      <c r="F2827" s="124"/>
      <c r="G2827" s="55">
        <v>5</v>
      </c>
    </row>
    <row r="2828" spans="1:7">
      <c r="A2828" s="123" t="s">
        <v>191</v>
      </c>
      <c r="B2828" s="124"/>
      <c r="C2828" s="124"/>
      <c r="D2828" s="124"/>
      <c r="E2828" s="124"/>
      <c r="F2828" s="124"/>
      <c r="G2828" s="55">
        <v>243.91</v>
      </c>
    </row>
    <row r="2829" spans="1:7">
      <c r="A2829" s="123" t="s">
        <v>192</v>
      </c>
      <c r="B2829" s="124"/>
      <c r="C2829" s="124"/>
      <c r="D2829" s="124"/>
      <c r="E2829" s="124"/>
      <c r="F2829" s="124"/>
      <c r="G2829" s="56">
        <f>SUM(G2827:G2828)</f>
        <v>248.91</v>
      </c>
    </row>
    <row r="2830" spans="1:7">
      <c r="A2830" s="123" t="s">
        <v>193</v>
      </c>
      <c r="B2830" s="124"/>
      <c r="C2830" s="124"/>
      <c r="D2830" s="124"/>
      <c r="E2830" s="124"/>
      <c r="F2830" s="124"/>
      <c r="G2830" s="55">
        <f>G2827*116.78%</f>
        <v>5.8389999999999995</v>
      </c>
    </row>
    <row r="2831" spans="1:7">
      <c r="A2831" s="123" t="s">
        <v>194</v>
      </c>
      <c r="B2831" s="124"/>
      <c r="C2831" s="124"/>
      <c r="D2831" s="124"/>
      <c r="E2831" s="124"/>
      <c r="F2831" s="124"/>
      <c r="G2831" s="55">
        <f>(G2830+G2829)*22.23%</f>
        <v>56.630702700000001</v>
      </c>
    </row>
    <row r="2832" spans="1:7">
      <c r="A2832" s="123" t="s">
        <v>195</v>
      </c>
      <c r="B2832" s="124"/>
      <c r="C2832" s="124"/>
      <c r="D2832" s="124"/>
      <c r="E2832" s="124"/>
      <c r="F2832" s="124"/>
      <c r="G2832" s="55">
        <v>0</v>
      </c>
    </row>
    <row r="2833" spans="1:7">
      <c r="A2833" s="123" t="s">
        <v>196</v>
      </c>
      <c r="B2833" s="124"/>
      <c r="C2833" s="124"/>
      <c r="D2833" s="124"/>
      <c r="E2833" s="124"/>
      <c r="F2833" s="124"/>
      <c r="G2833" s="55">
        <f>SUM(G2830:G2832)</f>
        <v>62.469702699999999</v>
      </c>
    </row>
    <row r="2834" spans="1:7">
      <c r="A2834" s="123" t="s">
        <v>197</v>
      </c>
      <c r="B2834" s="124"/>
      <c r="C2834" s="124"/>
      <c r="D2834" s="124"/>
      <c r="E2834" s="124"/>
      <c r="F2834" s="124"/>
      <c r="G2834" s="56">
        <f>TRUNC(G2829+G2833,2)</f>
        <v>311.37</v>
      </c>
    </row>
    <row r="2835" spans="1:7">
      <c r="A2835" s="123" t="s">
        <v>198</v>
      </c>
      <c r="B2835" s="124"/>
      <c r="C2835" s="124"/>
      <c r="D2835" s="124"/>
      <c r="E2835" s="124"/>
      <c r="F2835" s="124"/>
      <c r="G2835" s="55">
        <v>0.48</v>
      </c>
    </row>
    <row r="2836" spans="1:7">
      <c r="A2836" s="123" t="s">
        <v>199</v>
      </c>
      <c r="B2836" s="124"/>
      <c r="C2836" s="124"/>
      <c r="D2836" s="124"/>
      <c r="E2836" s="124"/>
      <c r="F2836" s="124"/>
      <c r="G2836" s="56">
        <f>TRUNC(G2834*G2835,2)</f>
        <v>149.44999999999999</v>
      </c>
    </row>
    <row r="2837" spans="1:7">
      <c r="A2837" s="125"/>
      <c r="B2837" s="126"/>
      <c r="C2837" s="126"/>
      <c r="D2837" s="126"/>
      <c r="E2837" s="126"/>
      <c r="F2837" s="126"/>
      <c r="G2837" s="127"/>
    </row>
    <row r="2838" spans="1:7">
      <c r="A2838" s="46">
        <v>6</v>
      </c>
      <c r="B2838" s="117" t="s">
        <v>72</v>
      </c>
      <c r="C2838" s="117"/>
      <c r="D2838" s="117"/>
      <c r="E2838" s="117"/>
      <c r="F2838" s="117"/>
      <c r="G2838" s="118"/>
    </row>
    <row r="2839" spans="1:7" ht="40.799999999999997">
      <c r="A2839" s="46" t="s">
        <v>116</v>
      </c>
      <c r="B2839" s="47" t="s">
        <v>117</v>
      </c>
      <c r="C2839" s="48" t="s">
        <v>17</v>
      </c>
      <c r="D2839" s="48" t="s">
        <v>32</v>
      </c>
      <c r="E2839" s="49"/>
      <c r="F2839" s="50"/>
      <c r="G2839" s="51"/>
    </row>
    <row r="2840" spans="1:7" ht="40.799999999999997">
      <c r="A2840" s="52">
        <v>11795</v>
      </c>
      <c r="B2840" s="53" t="s">
        <v>267</v>
      </c>
      <c r="C2840" s="54" t="s">
        <v>45</v>
      </c>
      <c r="D2840" s="54" t="s">
        <v>18</v>
      </c>
      <c r="E2840" s="49">
        <v>0.377</v>
      </c>
      <c r="F2840" s="50">
        <v>378.23</v>
      </c>
      <c r="G2840" s="51">
        <f t="shared" ref="G2840:G2846" si="174">TRUNC(F2840*E2840,2)</f>
        <v>142.59</v>
      </c>
    </row>
    <row r="2841" spans="1:7">
      <c r="A2841" s="52">
        <v>37329</v>
      </c>
      <c r="B2841" s="53" t="s">
        <v>268</v>
      </c>
      <c r="C2841" s="54" t="s">
        <v>45</v>
      </c>
      <c r="D2841" s="54" t="s">
        <v>207</v>
      </c>
      <c r="E2841" s="49">
        <v>2.5700000000000001E-2</v>
      </c>
      <c r="F2841" s="50">
        <v>31.82</v>
      </c>
      <c r="G2841" s="51">
        <f t="shared" si="174"/>
        <v>0.81</v>
      </c>
    </row>
    <row r="2842" spans="1:7" ht="30.6">
      <c r="A2842" s="52">
        <v>37590</v>
      </c>
      <c r="B2842" s="53" t="s">
        <v>327</v>
      </c>
      <c r="C2842" s="54" t="s">
        <v>45</v>
      </c>
      <c r="D2842" s="54" t="s">
        <v>32</v>
      </c>
      <c r="E2842" s="49">
        <v>2</v>
      </c>
      <c r="F2842" s="50">
        <v>16.96</v>
      </c>
      <c r="G2842" s="51">
        <f t="shared" si="174"/>
        <v>33.92</v>
      </c>
    </row>
    <row r="2843" spans="1:7" ht="20.399999999999999">
      <c r="A2843" s="52">
        <v>4823</v>
      </c>
      <c r="B2843" s="53" t="s">
        <v>270</v>
      </c>
      <c r="C2843" s="54" t="s">
        <v>45</v>
      </c>
      <c r="D2843" s="54" t="s">
        <v>207</v>
      </c>
      <c r="E2843" s="49">
        <v>0.38440000000000002</v>
      </c>
      <c r="F2843" s="50">
        <v>27.3</v>
      </c>
      <c r="G2843" s="51">
        <f t="shared" si="174"/>
        <v>10.49</v>
      </c>
    </row>
    <row r="2844" spans="1:7" ht="40.799999999999997">
      <c r="A2844" s="52">
        <v>7568</v>
      </c>
      <c r="B2844" s="53" t="s">
        <v>232</v>
      </c>
      <c r="C2844" s="54" t="s">
        <v>45</v>
      </c>
      <c r="D2844" s="54" t="s">
        <v>32</v>
      </c>
      <c r="E2844" s="49">
        <v>6</v>
      </c>
      <c r="F2844" s="50">
        <v>0.41</v>
      </c>
      <c r="G2844" s="51">
        <f t="shared" si="174"/>
        <v>2.46</v>
      </c>
    </row>
    <row r="2845" spans="1:7" ht="20.399999999999999">
      <c r="A2845" s="52" t="s">
        <v>271</v>
      </c>
      <c r="B2845" s="53" t="s">
        <v>272</v>
      </c>
      <c r="C2845" s="54" t="s">
        <v>17</v>
      </c>
      <c r="D2845" s="54" t="s">
        <v>189</v>
      </c>
      <c r="E2845" s="49">
        <v>1.92</v>
      </c>
      <c r="F2845" s="50">
        <v>11.13</v>
      </c>
      <c r="G2845" s="51">
        <f t="shared" si="174"/>
        <v>21.36</v>
      </c>
    </row>
    <row r="2846" spans="1:7" ht="20.399999999999999">
      <c r="A2846" s="52" t="s">
        <v>202</v>
      </c>
      <c r="B2846" s="53" t="s">
        <v>203</v>
      </c>
      <c r="C2846" s="54" t="s">
        <v>17</v>
      </c>
      <c r="D2846" s="54" t="s">
        <v>189</v>
      </c>
      <c r="E2846" s="49">
        <v>0.98</v>
      </c>
      <c r="F2846" s="50">
        <v>10.24</v>
      </c>
      <c r="G2846" s="51">
        <f t="shared" si="174"/>
        <v>10.029999999999999</v>
      </c>
    </row>
    <row r="2847" spans="1:7">
      <c r="A2847" s="123" t="s">
        <v>190</v>
      </c>
      <c r="B2847" s="124"/>
      <c r="C2847" s="124"/>
      <c r="D2847" s="124"/>
      <c r="E2847" s="124"/>
      <c r="F2847" s="124"/>
      <c r="G2847" s="55">
        <v>18.11</v>
      </c>
    </row>
    <row r="2848" spans="1:7">
      <c r="A2848" s="123" t="s">
        <v>191</v>
      </c>
      <c r="B2848" s="124"/>
      <c r="C2848" s="124"/>
      <c r="D2848" s="124"/>
      <c r="E2848" s="124"/>
      <c r="F2848" s="124"/>
      <c r="G2848" s="55">
        <v>203.54999999999998</v>
      </c>
    </row>
    <row r="2849" spans="1:7">
      <c r="A2849" s="123" t="s">
        <v>192</v>
      </c>
      <c r="B2849" s="124"/>
      <c r="C2849" s="124"/>
      <c r="D2849" s="124"/>
      <c r="E2849" s="124"/>
      <c r="F2849" s="124"/>
      <c r="G2849" s="56">
        <f>SUM(G2847:G2848)</f>
        <v>221.65999999999997</v>
      </c>
    </row>
    <row r="2850" spans="1:7">
      <c r="A2850" s="123" t="s">
        <v>193</v>
      </c>
      <c r="B2850" s="124"/>
      <c r="C2850" s="124"/>
      <c r="D2850" s="124"/>
      <c r="E2850" s="124"/>
      <c r="F2850" s="124"/>
      <c r="G2850" s="55">
        <f>G2847*116.78%</f>
        <v>21.148857999999997</v>
      </c>
    </row>
    <row r="2851" spans="1:7">
      <c r="A2851" s="123" t="s">
        <v>194</v>
      </c>
      <c r="B2851" s="124"/>
      <c r="C2851" s="124"/>
      <c r="D2851" s="124"/>
      <c r="E2851" s="124"/>
      <c r="F2851" s="124"/>
      <c r="G2851" s="55">
        <f>(G2850+G2849)*22.23%</f>
        <v>53.97640913339999</v>
      </c>
    </row>
    <row r="2852" spans="1:7">
      <c r="A2852" s="123" t="s">
        <v>195</v>
      </c>
      <c r="B2852" s="124"/>
      <c r="C2852" s="124"/>
      <c r="D2852" s="124"/>
      <c r="E2852" s="124"/>
      <c r="F2852" s="124"/>
      <c r="G2852" s="55">
        <v>0</v>
      </c>
    </row>
    <row r="2853" spans="1:7">
      <c r="A2853" s="123" t="s">
        <v>196</v>
      </c>
      <c r="B2853" s="124"/>
      <c r="C2853" s="124"/>
      <c r="D2853" s="124"/>
      <c r="E2853" s="124"/>
      <c r="F2853" s="124"/>
      <c r="G2853" s="55">
        <f>SUM(G2850:G2852)</f>
        <v>75.125267133399987</v>
      </c>
    </row>
    <row r="2854" spans="1:7">
      <c r="A2854" s="123" t="s">
        <v>197</v>
      </c>
      <c r="B2854" s="124"/>
      <c r="C2854" s="124"/>
      <c r="D2854" s="124"/>
      <c r="E2854" s="124"/>
      <c r="F2854" s="124"/>
      <c r="G2854" s="56">
        <f>TRUNC(G2849+G2853,2)</f>
        <v>296.77999999999997</v>
      </c>
    </row>
    <row r="2855" spans="1:7">
      <c r="A2855" s="123" t="s">
        <v>198</v>
      </c>
      <c r="B2855" s="124"/>
      <c r="C2855" s="124"/>
      <c r="D2855" s="124"/>
      <c r="E2855" s="124"/>
      <c r="F2855" s="124"/>
      <c r="G2855" s="55">
        <v>1</v>
      </c>
    </row>
    <row r="2856" spans="1:7">
      <c r="A2856" s="123" t="s">
        <v>199</v>
      </c>
      <c r="B2856" s="124"/>
      <c r="C2856" s="124"/>
      <c r="D2856" s="124"/>
      <c r="E2856" s="124"/>
      <c r="F2856" s="124"/>
      <c r="G2856" s="56">
        <f>TRUNC(G2854*G2855,2)</f>
        <v>296.77999999999997</v>
      </c>
    </row>
    <row r="2857" spans="1:7">
      <c r="A2857" s="125"/>
      <c r="B2857" s="126"/>
      <c r="C2857" s="126"/>
      <c r="D2857" s="126"/>
      <c r="E2857" s="126"/>
      <c r="F2857" s="126"/>
      <c r="G2857" s="127"/>
    </row>
    <row r="2858" spans="1:7">
      <c r="A2858" s="46" t="s">
        <v>118</v>
      </c>
      <c r="B2858" s="117" t="s">
        <v>119</v>
      </c>
      <c r="C2858" s="117"/>
      <c r="D2858" s="117"/>
      <c r="E2858" s="117"/>
      <c r="F2858" s="117"/>
      <c r="G2858" s="118"/>
    </row>
    <row r="2859" spans="1:7">
      <c r="A2859" s="46">
        <v>1</v>
      </c>
      <c r="B2859" s="117" t="s">
        <v>14</v>
      </c>
      <c r="C2859" s="117"/>
      <c r="D2859" s="117"/>
      <c r="E2859" s="117"/>
      <c r="F2859" s="117"/>
      <c r="G2859" s="118"/>
    </row>
    <row r="2860" spans="1:7" ht="40.799999999999997">
      <c r="A2860" s="46" t="s">
        <v>19</v>
      </c>
      <c r="B2860" s="47" t="s">
        <v>20</v>
      </c>
      <c r="C2860" s="48" t="s">
        <v>17</v>
      </c>
      <c r="D2860" s="48" t="s">
        <v>21</v>
      </c>
      <c r="E2860" s="49"/>
      <c r="F2860" s="50"/>
      <c r="G2860" s="51"/>
    </row>
    <row r="2861" spans="1:7" ht="20.399999999999999">
      <c r="A2861" s="52" t="s">
        <v>200</v>
      </c>
      <c r="B2861" s="53" t="s">
        <v>201</v>
      </c>
      <c r="C2861" s="54" t="s">
        <v>17</v>
      </c>
      <c r="D2861" s="54" t="s">
        <v>189</v>
      </c>
      <c r="E2861" s="49">
        <v>0.25149700000000003</v>
      </c>
      <c r="F2861" s="50">
        <v>10.220000000000001</v>
      </c>
      <c r="G2861" s="51">
        <f t="shared" ref="G2861:G2862" si="175">TRUNC(F2861*E2861,2)</f>
        <v>2.57</v>
      </c>
    </row>
    <row r="2862" spans="1:7" ht="20.399999999999999">
      <c r="A2862" s="52" t="s">
        <v>202</v>
      </c>
      <c r="B2862" s="53" t="s">
        <v>203</v>
      </c>
      <c r="C2862" s="54" t="s">
        <v>17</v>
      </c>
      <c r="D2862" s="54" t="s">
        <v>189</v>
      </c>
      <c r="E2862" s="49">
        <v>1.8</v>
      </c>
      <c r="F2862" s="50">
        <v>10.24</v>
      </c>
      <c r="G2862" s="51">
        <f t="shared" si="175"/>
        <v>18.43</v>
      </c>
    </row>
    <row r="2863" spans="1:7">
      <c r="A2863" s="123" t="s">
        <v>190</v>
      </c>
      <c r="B2863" s="124"/>
      <c r="C2863" s="124"/>
      <c r="D2863" s="124"/>
      <c r="E2863" s="124"/>
      <c r="F2863" s="124"/>
      <c r="G2863" s="55">
        <v>11.93</v>
      </c>
    </row>
    <row r="2864" spans="1:7">
      <c r="A2864" s="123" t="s">
        <v>191</v>
      </c>
      <c r="B2864" s="124"/>
      <c r="C2864" s="124"/>
      <c r="D2864" s="124"/>
      <c r="E2864" s="124"/>
      <c r="F2864" s="124"/>
      <c r="G2864" s="55">
        <v>9.07</v>
      </c>
    </row>
    <row r="2865" spans="1:7">
      <c r="A2865" s="123" t="s">
        <v>192</v>
      </c>
      <c r="B2865" s="124"/>
      <c r="C2865" s="124"/>
      <c r="D2865" s="124"/>
      <c r="E2865" s="124"/>
      <c r="F2865" s="124"/>
      <c r="G2865" s="56">
        <f>SUM(G2863:G2864)</f>
        <v>21</v>
      </c>
    </row>
    <row r="2866" spans="1:7">
      <c r="A2866" s="123" t="s">
        <v>193</v>
      </c>
      <c r="B2866" s="124"/>
      <c r="C2866" s="124"/>
      <c r="D2866" s="124"/>
      <c r="E2866" s="124"/>
      <c r="F2866" s="124"/>
      <c r="G2866" s="55">
        <f>G2863*116.78%</f>
        <v>13.931854</v>
      </c>
    </row>
    <row r="2867" spans="1:7">
      <c r="A2867" s="123" t="s">
        <v>194</v>
      </c>
      <c r="B2867" s="124"/>
      <c r="C2867" s="124"/>
      <c r="D2867" s="124"/>
      <c r="E2867" s="124"/>
      <c r="F2867" s="124"/>
      <c r="G2867" s="55">
        <f>(G2866+G2865)*22.23%</f>
        <v>7.7653511442000003</v>
      </c>
    </row>
    <row r="2868" spans="1:7">
      <c r="A2868" s="123" t="s">
        <v>195</v>
      </c>
      <c r="B2868" s="124"/>
      <c r="C2868" s="124"/>
      <c r="D2868" s="124"/>
      <c r="E2868" s="124"/>
      <c r="F2868" s="124"/>
      <c r="G2868" s="55">
        <v>0</v>
      </c>
    </row>
    <row r="2869" spans="1:7">
      <c r="A2869" s="123" t="s">
        <v>196</v>
      </c>
      <c r="B2869" s="124"/>
      <c r="C2869" s="124"/>
      <c r="D2869" s="124"/>
      <c r="E2869" s="124"/>
      <c r="F2869" s="124"/>
      <c r="G2869" s="55">
        <f>SUM(G2866:G2868)</f>
        <v>21.697205144199998</v>
      </c>
    </row>
    <row r="2870" spans="1:7">
      <c r="A2870" s="123" t="s">
        <v>197</v>
      </c>
      <c r="B2870" s="124"/>
      <c r="C2870" s="124"/>
      <c r="D2870" s="124"/>
      <c r="E2870" s="124"/>
      <c r="F2870" s="124"/>
      <c r="G2870" s="56">
        <f>TRUNC(G2865+G2869,2)</f>
        <v>42.69</v>
      </c>
    </row>
    <row r="2871" spans="1:7">
      <c r="A2871" s="123" t="s">
        <v>198</v>
      </c>
      <c r="B2871" s="124"/>
      <c r="C2871" s="124"/>
      <c r="D2871" s="124"/>
      <c r="E2871" s="124"/>
      <c r="F2871" s="124"/>
      <c r="G2871" s="55">
        <v>0.33</v>
      </c>
    </row>
    <row r="2872" spans="1:7">
      <c r="A2872" s="123" t="s">
        <v>199</v>
      </c>
      <c r="B2872" s="124"/>
      <c r="C2872" s="124"/>
      <c r="D2872" s="124"/>
      <c r="E2872" s="124"/>
      <c r="F2872" s="124"/>
      <c r="G2872" s="56">
        <f>TRUNC(G2870*G2871,2)</f>
        <v>14.08</v>
      </c>
    </row>
    <row r="2873" spans="1:7">
      <c r="A2873" s="125"/>
      <c r="B2873" s="126"/>
      <c r="C2873" s="126"/>
      <c r="D2873" s="126"/>
      <c r="E2873" s="126"/>
      <c r="F2873" s="126"/>
      <c r="G2873" s="127"/>
    </row>
    <row r="2874" spans="1:7" ht="30.6">
      <c r="A2874" s="46" t="s">
        <v>24</v>
      </c>
      <c r="B2874" s="47" t="s">
        <v>25</v>
      </c>
      <c r="C2874" s="48" t="s">
        <v>17</v>
      </c>
      <c r="D2874" s="48" t="s">
        <v>18</v>
      </c>
      <c r="E2874" s="49"/>
      <c r="F2874" s="50"/>
      <c r="G2874" s="51"/>
    </row>
    <row r="2875" spans="1:7" ht="20.399999999999999">
      <c r="A2875" s="52" t="s">
        <v>204</v>
      </c>
      <c r="B2875" s="53" t="s">
        <v>205</v>
      </c>
      <c r="C2875" s="54" t="s">
        <v>17</v>
      </c>
      <c r="D2875" s="54" t="s">
        <v>189</v>
      </c>
      <c r="E2875" s="49">
        <v>0.25530000000000003</v>
      </c>
      <c r="F2875" s="50">
        <v>10.9</v>
      </c>
      <c r="G2875" s="51">
        <f t="shared" ref="G2875:G2876" si="176">TRUNC(F2875*E2875,2)</f>
        <v>2.78</v>
      </c>
    </row>
    <row r="2876" spans="1:7" ht="20.399999999999999">
      <c r="A2876" s="52" t="s">
        <v>202</v>
      </c>
      <c r="B2876" s="53" t="s">
        <v>203</v>
      </c>
      <c r="C2876" s="54" t="s">
        <v>17</v>
      </c>
      <c r="D2876" s="54" t="s">
        <v>189</v>
      </c>
      <c r="E2876" s="49">
        <v>0.58120000000000005</v>
      </c>
      <c r="F2876" s="50">
        <v>10.24</v>
      </c>
      <c r="G2876" s="51">
        <f t="shared" si="176"/>
        <v>5.95</v>
      </c>
    </row>
    <row r="2877" spans="1:7">
      <c r="A2877" s="123" t="s">
        <v>190</v>
      </c>
      <c r="B2877" s="124"/>
      <c r="C2877" s="124"/>
      <c r="D2877" s="124"/>
      <c r="E2877" s="124"/>
      <c r="F2877" s="124"/>
      <c r="G2877" s="55">
        <v>4.91</v>
      </c>
    </row>
    <row r="2878" spans="1:7">
      <c r="A2878" s="123" t="s">
        <v>191</v>
      </c>
      <c r="B2878" s="124"/>
      <c r="C2878" s="124"/>
      <c r="D2878" s="124"/>
      <c r="E2878" s="124"/>
      <c r="F2878" s="124"/>
      <c r="G2878" s="55">
        <v>3.82</v>
      </c>
    </row>
    <row r="2879" spans="1:7">
      <c r="A2879" s="123" t="s">
        <v>192</v>
      </c>
      <c r="B2879" s="124"/>
      <c r="C2879" s="124"/>
      <c r="D2879" s="124"/>
      <c r="E2879" s="124"/>
      <c r="F2879" s="124"/>
      <c r="G2879" s="56">
        <f>SUM(G2877:G2878)</f>
        <v>8.73</v>
      </c>
    </row>
    <row r="2880" spans="1:7">
      <c r="A2880" s="123" t="s">
        <v>193</v>
      </c>
      <c r="B2880" s="124"/>
      <c r="C2880" s="124"/>
      <c r="D2880" s="124"/>
      <c r="E2880" s="124"/>
      <c r="F2880" s="124"/>
      <c r="G2880" s="55">
        <f>G2877*116.78%</f>
        <v>5.7338979999999999</v>
      </c>
    </row>
    <row r="2881" spans="1:7">
      <c r="A2881" s="123" t="s">
        <v>194</v>
      </c>
      <c r="B2881" s="124"/>
      <c r="C2881" s="124"/>
      <c r="D2881" s="124"/>
      <c r="E2881" s="124"/>
      <c r="F2881" s="124"/>
      <c r="G2881" s="55">
        <f>(G2880+G2879)*22.23%</f>
        <v>3.2153245254000002</v>
      </c>
    </row>
    <row r="2882" spans="1:7">
      <c r="A2882" s="123" t="s">
        <v>195</v>
      </c>
      <c r="B2882" s="124"/>
      <c r="C2882" s="124"/>
      <c r="D2882" s="124"/>
      <c r="E2882" s="124"/>
      <c r="F2882" s="124"/>
      <c r="G2882" s="55">
        <v>0</v>
      </c>
    </row>
    <row r="2883" spans="1:7">
      <c r="A2883" s="123" t="s">
        <v>196</v>
      </c>
      <c r="B2883" s="124"/>
      <c r="C2883" s="124"/>
      <c r="D2883" s="124"/>
      <c r="E2883" s="124"/>
      <c r="F2883" s="124"/>
      <c r="G2883" s="55">
        <f>SUM(G2880:G2882)</f>
        <v>8.9492225253999997</v>
      </c>
    </row>
    <row r="2884" spans="1:7">
      <c r="A2884" s="123" t="s">
        <v>197</v>
      </c>
      <c r="B2884" s="124"/>
      <c r="C2884" s="124"/>
      <c r="D2884" s="124"/>
      <c r="E2884" s="124"/>
      <c r="F2884" s="124"/>
      <c r="G2884" s="56">
        <f>TRUNC(G2879+G2883,2)</f>
        <v>17.670000000000002</v>
      </c>
    </row>
    <row r="2885" spans="1:7">
      <c r="A2885" s="123" t="s">
        <v>198</v>
      </c>
      <c r="B2885" s="124"/>
      <c r="C2885" s="124"/>
      <c r="D2885" s="124"/>
      <c r="E2885" s="124"/>
      <c r="F2885" s="124"/>
      <c r="G2885" s="55">
        <v>11.39</v>
      </c>
    </row>
    <row r="2886" spans="1:7">
      <c r="A2886" s="123" t="s">
        <v>199</v>
      </c>
      <c r="B2886" s="124"/>
      <c r="C2886" s="124"/>
      <c r="D2886" s="124"/>
      <c r="E2886" s="124"/>
      <c r="F2886" s="124"/>
      <c r="G2886" s="56">
        <f>TRUNC(G2884*G2885,2)</f>
        <v>201.26</v>
      </c>
    </row>
    <row r="2887" spans="1:7">
      <c r="A2887" s="125"/>
      <c r="B2887" s="126"/>
      <c r="C2887" s="126"/>
      <c r="D2887" s="126"/>
      <c r="E2887" s="126"/>
      <c r="F2887" s="126"/>
      <c r="G2887" s="127"/>
    </row>
    <row r="2888" spans="1:7" ht="30.6">
      <c r="A2888" s="46" t="s">
        <v>30</v>
      </c>
      <c r="B2888" s="47" t="s">
        <v>31</v>
      </c>
      <c r="C2888" s="48" t="s">
        <v>17</v>
      </c>
      <c r="D2888" s="48" t="s">
        <v>32</v>
      </c>
      <c r="E2888" s="49"/>
      <c r="F2888" s="50"/>
      <c r="G2888" s="51"/>
    </row>
    <row r="2889" spans="1:7" ht="20.399999999999999">
      <c r="A2889" s="52" t="s">
        <v>208</v>
      </c>
      <c r="B2889" s="53" t="s">
        <v>209</v>
      </c>
      <c r="C2889" s="54" t="s">
        <v>17</v>
      </c>
      <c r="D2889" s="54" t="s">
        <v>189</v>
      </c>
      <c r="E2889" s="49">
        <v>0.128</v>
      </c>
      <c r="F2889" s="50">
        <v>12.23</v>
      </c>
      <c r="G2889" s="51">
        <f t="shared" ref="G2889:G2890" si="177">TRUNC(F2889*E2889,2)</f>
        <v>1.56</v>
      </c>
    </row>
    <row r="2890" spans="1:7" ht="20.399999999999999">
      <c r="A2890" s="52" t="s">
        <v>202</v>
      </c>
      <c r="B2890" s="53" t="s">
        <v>203</v>
      </c>
      <c r="C2890" s="54" t="s">
        <v>17</v>
      </c>
      <c r="D2890" s="54" t="s">
        <v>189</v>
      </c>
      <c r="E2890" s="49">
        <v>0.16483999999999999</v>
      </c>
      <c r="F2890" s="50">
        <v>10.24</v>
      </c>
      <c r="G2890" s="51">
        <f t="shared" si="177"/>
        <v>1.68</v>
      </c>
    </row>
    <row r="2891" spans="1:7">
      <c r="A2891" s="123" t="s">
        <v>190</v>
      </c>
      <c r="B2891" s="124"/>
      <c r="C2891" s="124"/>
      <c r="D2891" s="124"/>
      <c r="E2891" s="124"/>
      <c r="F2891" s="124"/>
      <c r="G2891" s="55">
        <v>1.9</v>
      </c>
    </row>
    <row r="2892" spans="1:7">
      <c r="A2892" s="123" t="s">
        <v>191</v>
      </c>
      <c r="B2892" s="124"/>
      <c r="C2892" s="124"/>
      <c r="D2892" s="124"/>
      <c r="E2892" s="124"/>
      <c r="F2892" s="124"/>
      <c r="G2892" s="55">
        <v>1.34</v>
      </c>
    </row>
    <row r="2893" spans="1:7">
      <c r="A2893" s="123" t="s">
        <v>192</v>
      </c>
      <c r="B2893" s="124"/>
      <c r="C2893" s="124"/>
      <c r="D2893" s="124"/>
      <c r="E2893" s="124"/>
      <c r="F2893" s="124"/>
      <c r="G2893" s="56">
        <f>SUM(G2891:G2892)</f>
        <v>3.24</v>
      </c>
    </row>
    <row r="2894" spans="1:7">
      <c r="A2894" s="123" t="s">
        <v>193</v>
      </c>
      <c r="B2894" s="124"/>
      <c r="C2894" s="124"/>
      <c r="D2894" s="124"/>
      <c r="E2894" s="124"/>
      <c r="F2894" s="124"/>
      <c r="G2894" s="55">
        <f>G2891*116.78%</f>
        <v>2.21882</v>
      </c>
    </row>
    <row r="2895" spans="1:7">
      <c r="A2895" s="123" t="s">
        <v>194</v>
      </c>
      <c r="B2895" s="124"/>
      <c r="C2895" s="124"/>
      <c r="D2895" s="124"/>
      <c r="E2895" s="124"/>
      <c r="F2895" s="124"/>
      <c r="G2895" s="55">
        <f>(G2894+G2893)*22.23%</f>
        <v>1.2134956860000001</v>
      </c>
    </row>
    <row r="2896" spans="1:7">
      <c r="A2896" s="123" t="s">
        <v>195</v>
      </c>
      <c r="B2896" s="124"/>
      <c r="C2896" s="124"/>
      <c r="D2896" s="124"/>
      <c r="E2896" s="124"/>
      <c r="F2896" s="124"/>
      <c r="G2896" s="55">
        <v>0</v>
      </c>
    </row>
    <row r="2897" spans="1:7">
      <c r="A2897" s="123" t="s">
        <v>196</v>
      </c>
      <c r="B2897" s="124"/>
      <c r="C2897" s="124"/>
      <c r="D2897" s="124"/>
      <c r="E2897" s="124"/>
      <c r="F2897" s="124"/>
      <c r="G2897" s="55">
        <f>SUM(G2894:G2896)</f>
        <v>3.4323156859999999</v>
      </c>
    </row>
    <row r="2898" spans="1:7">
      <c r="A2898" s="123" t="s">
        <v>197</v>
      </c>
      <c r="B2898" s="124"/>
      <c r="C2898" s="124"/>
      <c r="D2898" s="124"/>
      <c r="E2898" s="124"/>
      <c r="F2898" s="124"/>
      <c r="G2898" s="56">
        <f>TRUNC(G2893+G2897,2)</f>
        <v>6.67</v>
      </c>
    </row>
    <row r="2899" spans="1:7">
      <c r="A2899" s="123" t="s">
        <v>198</v>
      </c>
      <c r="B2899" s="124"/>
      <c r="C2899" s="124"/>
      <c r="D2899" s="124"/>
      <c r="E2899" s="124"/>
      <c r="F2899" s="124"/>
      <c r="G2899" s="55">
        <v>1</v>
      </c>
    </row>
    <row r="2900" spans="1:7">
      <c r="A2900" s="123" t="s">
        <v>199</v>
      </c>
      <c r="B2900" s="124"/>
      <c r="C2900" s="124"/>
      <c r="D2900" s="124"/>
      <c r="E2900" s="124"/>
      <c r="F2900" s="124"/>
      <c r="G2900" s="56">
        <f>TRUNC(G2898*G2899,2)</f>
        <v>6.67</v>
      </c>
    </row>
    <row r="2901" spans="1:7">
      <c r="A2901" s="125"/>
      <c r="B2901" s="126"/>
      <c r="C2901" s="126"/>
      <c r="D2901" s="126"/>
      <c r="E2901" s="126"/>
      <c r="F2901" s="126"/>
      <c r="G2901" s="127"/>
    </row>
    <row r="2902" spans="1:7">
      <c r="A2902" s="46">
        <v>2</v>
      </c>
      <c r="B2902" s="117" t="s">
        <v>33</v>
      </c>
      <c r="C2902" s="117"/>
      <c r="D2902" s="117"/>
      <c r="E2902" s="117"/>
      <c r="F2902" s="117"/>
      <c r="G2902" s="118"/>
    </row>
    <row r="2903" spans="1:7" ht="51">
      <c r="A2903" s="46" t="s">
        <v>34</v>
      </c>
      <c r="B2903" s="47" t="s">
        <v>35</v>
      </c>
      <c r="C2903" s="48" t="s">
        <v>17</v>
      </c>
      <c r="D2903" s="48" t="s">
        <v>18</v>
      </c>
      <c r="E2903" s="49"/>
      <c r="F2903" s="50"/>
      <c r="G2903" s="51"/>
    </row>
    <row r="2904" spans="1:7" ht="20.399999999999999">
      <c r="A2904" s="52">
        <v>1379</v>
      </c>
      <c r="B2904" s="53" t="s">
        <v>210</v>
      </c>
      <c r="C2904" s="54" t="s">
        <v>45</v>
      </c>
      <c r="D2904" s="54" t="s">
        <v>207</v>
      </c>
      <c r="E2904" s="49">
        <v>8</v>
      </c>
      <c r="F2904" s="50">
        <v>0.3</v>
      </c>
      <c r="G2904" s="51">
        <f t="shared" ref="G2904:G2910" si="178">TRUNC(F2904*E2904,2)</f>
        <v>2.4</v>
      </c>
    </row>
    <row r="2905" spans="1:7" ht="30.6">
      <c r="A2905" s="52">
        <v>3671</v>
      </c>
      <c r="B2905" s="53" t="s">
        <v>211</v>
      </c>
      <c r="C2905" s="54" t="s">
        <v>45</v>
      </c>
      <c r="D2905" s="54" t="s">
        <v>82</v>
      </c>
      <c r="E2905" s="49">
        <v>2</v>
      </c>
      <c r="F2905" s="50">
        <v>0.73</v>
      </c>
      <c r="G2905" s="51">
        <f t="shared" si="178"/>
        <v>1.46</v>
      </c>
    </row>
    <row r="2906" spans="1:7" ht="40.799999999999997">
      <c r="A2906" s="52">
        <v>4824</v>
      </c>
      <c r="B2906" s="53" t="s">
        <v>212</v>
      </c>
      <c r="C2906" s="54" t="s">
        <v>45</v>
      </c>
      <c r="D2906" s="54" t="s">
        <v>207</v>
      </c>
      <c r="E2906" s="49">
        <v>14</v>
      </c>
      <c r="F2906" s="50">
        <v>0.38</v>
      </c>
      <c r="G2906" s="51">
        <f t="shared" si="178"/>
        <v>5.32</v>
      </c>
    </row>
    <row r="2907" spans="1:7" ht="20.399999999999999">
      <c r="A2907" s="52">
        <v>7353</v>
      </c>
      <c r="B2907" s="53" t="s">
        <v>213</v>
      </c>
      <c r="C2907" s="54" t="s">
        <v>45</v>
      </c>
      <c r="D2907" s="54" t="s">
        <v>214</v>
      </c>
      <c r="E2907" s="49">
        <v>0.21176</v>
      </c>
      <c r="F2907" s="50">
        <v>14.61</v>
      </c>
      <c r="G2907" s="51">
        <f t="shared" si="178"/>
        <v>3.09</v>
      </c>
    </row>
    <row r="2908" spans="1:7" ht="20.399999999999999">
      <c r="A2908" s="52" t="s">
        <v>200</v>
      </c>
      <c r="B2908" s="53" t="s">
        <v>201</v>
      </c>
      <c r="C2908" s="54" t="s">
        <v>17</v>
      </c>
      <c r="D2908" s="54" t="s">
        <v>189</v>
      </c>
      <c r="E2908" s="49">
        <v>0.51571856000000005</v>
      </c>
      <c r="F2908" s="50">
        <v>10.220000000000001</v>
      </c>
      <c r="G2908" s="51">
        <f t="shared" si="178"/>
        <v>5.27</v>
      </c>
    </row>
    <row r="2909" spans="1:7" ht="20.399999999999999">
      <c r="A2909" s="52" t="s">
        <v>202</v>
      </c>
      <c r="B2909" s="53" t="s">
        <v>203</v>
      </c>
      <c r="C2909" s="54" t="s">
        <v>17</v>
      </c>
      <c r="D2909" s="54" t="s">
        <v>189</v>
      </c>
      <c r="E2909" s="49">
        <v>2.5</v>
      </c>
      <c r="F2909" s="50">
        <v>10.24</v>
      </c>
      <c r="G2909" s="51">
        <f t="shared" si="178"/>
        <v>25.6</v>
      </c>
    </row>
    <row r="2910" spans="1:7" ht="40.799999999999997">
      <c r="A2910" s="52" t="s">
        <v>215</v>
      </c>
      <c r="B2910" s="53" t="s">
        <v>216</v>
      </c>
      <c r="C2910" s="54" t="s">
        <v>17</v>
      </c>
      <c r="D2910" s="54" t="s">
        <v>217</v>
      </c>
      <c r="E2910" s="49">
        <v>1.5</v>
      </c>
      <c r="F2910" s="50">
        <v>1.59</v>
      </c>
      <c r="G2910" s="51">
        <f t="shared" si="178"/>
        <v>2.38</v>
      </c>
    </row>
    <row r="2911" spans="1:7">
      <c r="A2911" s="123" t="s">
        <v>190</v>
      </c>
      <c r="B2911" s="124"/>
      <c r="C2911" s="124"/>
      <c r="D2911" s="124"/>
      <c r="E2911" s="124"/>
      <c r="F2911" s="124"/>
      <c r="G2911" s="55">
        <v>17.7</v>
      </c>
    </row>
    <row r="2912" spans="1:7">
      <c r="A2912" s="123" t="s">
        <v>191</v>
      </c>
      <c r="B2912" s="124"/>
      <c r="C2912" s="124"/>
      <c r="D2912" s="124"/>
      <c r="E2912" s="124"/>
      <c r="F2912" s="124"/>
      <c r="G2912" s="55">
        <v>27.860000000000003</v>
      </c>
    </row>
    <row r="2913" spans="1:7">
      <c r="A2913" s="123" t="s">
        <v>192</v>
      </c>
      <c r="B2913" s="124"/>
      <c r="C2913" s="124"/>
      <c r="D2913" s="124"/>
      <c r="E2913" s="124"/>
      <c r="F2913" s="124"/>
      <c r="G2913" s="56">
        <f>SUM(G2911:G2912)</f>
        <v>45.56</v>
      </c>
    </row>
    <row r="2914" spans="1:7">
      <c r="A2914" s="123" t="s">
        <v>193</v>
      </c>
      <c r="B2914" s="124"/>
      <c r="C2914" s="124"/>
      <c r="D2914" s="124"/>
      <c r="E2914" s="124"/>
      <c r="F2914" s="124"/>
      <c r="G2914" s="55">
        <f>G2911*116.78%</f>
        <v>20.670059999999999</v>
      </c>
    </row>
    <row r="2915" spans="1:7">
      <c r="A2915" s="123" t="s">
        <v>194</v>
      </c>
      <c r="B2915" s="124"/>
      <c r="C2915" s="124"/>
      <c r="D2915" s="124"/>
      <c r="E2915" s="124"/>
      <c r="F2915" s="124"/>
      <c r="G2915" s="55">
        <f>(G2914+G2913)*22.23%</f>
        <v>14.722942338000001</v>
      </c>
    </row>
    <row r="2916" spans="1:7">
      <c r="A2916" s="123" t="s">
        <v>195</v>
      </c>
      <c r="B2916" s="124"/>
      <c r="C2916" s="124"/>
      <c r="D2916" s="124"/>
      <c r="E2916" s="124"/>
      <c r="F2916" s="124"/>
      <c r="G2916" s="55">
        <v>0</v>
      </c>
    </row>
    <row r="2917" spans="1:7">
      <c r="A2917" s="123" t="s">
        <v>196</v>
      </c>
      <c r="B2917" s="124"/>
      <c r="C2917" s="124"/>
      <c r="D2917" s="124"/>
      <c r="E2917" s="124"/>
      <c r="F2917" s="124"/>
      <c r="G2917" s="55">
        <f>SUM(G2914:G2916)</f>
        <v>35.393002338000002</v>
      </c>
    </row>
    <row r="2918" spans="1:7">
      <c r="A2918" s="123" t="s">
        <v>197</v>
      </c>
      <c r="B2918" s="124"/>
      <c r="C2918" s="124"/>
      <c r="D2918" s="124"/>
      <c r="E2918" s="124"/>
      <c r="F2918" s="124"/>
      <c r="G2918" s="56">
        <f>TRUNC(G2913+G2917,2)</f>
        <v>80.95</v>
      </c>
    </row>
    <row r="2919" spans="1:7">
      <c r="A2919" s="123" t="s">
        <v>198</v>
      </c>
      <c r="B2919" s="124"/>
      <c r="C2919" s="124"/>
      <c r="D2919" s="124"/>
      <c r="E2919" s="124"/>
      <c r="F2919" s="124"/>
      <c r="G2919" s="55">
        <v>11.39</v>
      </c>
    </row>
    <row r="2920" spans="1:7">
      <c r="A2920" s="123" t="s">
        <v>199</v>
      </c>
      <c r="B2920" s="124"/>
      <c r="C2920" s="124"/>
      <c r="D2920" s="124"/>
      <c r="E2920" s="124"/>
      <c r="F2920" s="124"/>
      <c r="G2920" s="56">
        <f>TRUNC(G2918*G2919,2)</f>
        <v>922.02</v>
      </c>
    </row>
    <row r="2921" spans="1:7">
      <c r="A2921" s="125"/>
      <c r="B2921" s="126"/>
      <c r="C2921" s="126"/>
      <c r="D2921" s="126"/>
      <c r="E2921" s="126"/>
      <c r="F2921" s="126"/>
      <c r="G2921" s="127"/>
    </row>
    <row r="2922" spans="1:7">
      <c r="A2922" s="46">
        <v>3</v>
      </c>
      <c r="B2922" s="117" t="s">
        <v>36</v>
      </c>
      <c r="C2922" s="117"/>
      <c r="D2922" s="117"/>
      <c r="E2922" s="117"/>
      <c r="F2922" s="117"/>
      <c r="G2922" s="118"/>
    </row>
    <row r="2923" spans="1:7" ht="102">
      <c r="A2923" s="46" t="s">
        <v>120</v>
      </c>
      <c r="B2923" s="47" t="s">
        <v>121</v>
      </c>
      <c r="C2923" s="48" t="s">
        <v>17</v>
      </c>
      <c r="D2923" s="48" t="s">
        <v>32</v>
      </c>
      <c r="E2923" s="49"/>
      <c r="F2923" s="50"/>
      <c r="G2923" s="51"/>
    </row>
    <row r="2924" spans="1:7" ht="40.799999999999997">
      <c r="A2924" s="52" t="s">
        <v>328</v>
      </c>
      <c r="B2924" s="53" t="s">
        <v>329</v>
      </c>
      <c r="C2924" s="54" t="s">
        <v>17</v>
      </c>
      <c r="D2924" s="54" t="s">
        <v>32</v>
      </c>
      <c r="E2924" s="49">
        <v>1</v>
      </c>
      <c r="F2924" s="50">
        <v>110.14</v>
      </c>
      <c r="G2924" s="51">
        <f t="shared" ref="G2924:G2928" si="179">TRUNC(F2924*E2924,2)</f>
        <v>110.14</v>
      </c>
    </row>
    <row r="2925" spans="1:7" ht="40.799999999999997">
      <c r="A2925" s="52" t="s">
        <v>330</v>
      </c>
      <c r="B2925" s="53" t="s">
        <v>331</v>
      </c>
      <c r="C2925" s="54" t="s">
        <v>17</v>
      </c>
      <c r="D2925" s="54" t="s">
        <v>32</v>
      </c>
      <c r="E2925" s="49">
        <v>1</v>
      </c>
      <c r="F2925" s="50">
        <v>34.14</v>
      </c>
      <c r="G2925" s="51">
        <f t="shared" si="179"/>
        <v>34.14</v>
      </c>
    </row>
    <row r="2926" spans="1:7" ht="51">
      <c r="A2926" s="52" t="s">
        <v>332</v>
      </c>
      <c r="B2926" s="53" t="s">
        <v>333</v>
      </c>
      <c r="C2926" s="54" t="s">
        <v>17</v>
      </c>
      <c r="D2926" s="54" t="s">
        <v>32</v>
      </c>
      <c r="E2926" s="49">
        <v>1</v>
      </c>
      <c r="F2926" s="50">
        <v>264.89999999999998</v>
      </c>
      <c r="G2926" s="51">
        <f t="shared" si="179"/>
        <v>264.89999999999998</v>
      </c>
    </row>
    <row r="2927" spans="1:7" ht="51">
      <c r="A2927" s="52" t="s">
        <v>334</v>
      </c>
      <c r="B2927" s="53" t="s">
        <v>335</v>
      </c>
      <c r="C2927" s="54" t="s">
        <v>17</v>
      </c>
      <c r="D2927" s="54" t="s">
        <v>32</v>
      </c>
      <c r="E2927" s="49">
        <v>2</v>
      </c>
      <c r="F2927" s="50">
        <v>12.17</v>
      </c>
      <c r="G2927" s="51">
        <f t="shared" si="179"/>
        <v>24.34</v>
      </c>
    </row>
    <row r="2928" spans="1:7" ht="51">
      <c r="A2928" s="52" t="s">
        <v>336</v>
      </c>
      <c r="B2928" s="53" t="s">
        <v>337</v>
      </c>
      <c r="C2928" s="54" t="s">
        <v>17</v>
      </c>
      <c r="D2928" s="54" t="s">
        <v>32</v>
      </c>
      <c r="E2928" s="49">
        <v>1</v>
      </c>
      <c r="F2928" s="50">
        <v>59.32</v>
      </c>
      <c r="G2928" s="51">
        <f t="shared" si="179"/>
        <v>59.32</v>
      </c>
    </row>
    <row r="2929" spans="1:7">
      <c r="A2929" s="123" t="s">
        <v>190</v>
      </c>
      <c r="B2929" s="124"/>
      <c r="C2929" s="124"/>
      <c r="D2929" s="124"/>
      <c r="E2929" s="124"/>
      <c r="F2929" s="124"/>
      <c r="G2929" s="55">
        <v>68.67</v>
      </c>
    </row>
    <row r="2930" spans="1:7">
      <c r="A2930" s="123" t="s">
        <v>191</v>
      </c>
      <c r="B2930" s="124"/>
      <c r="C2930" s="124"/>
      <c r="D2930" s="124"/>
      <c r="E2930" s="124"/>
      <c r="F2930" s="124"/>
      <c r="G2930" s="55">
        <v>424.16999999999996</v>
      </c>
    </row>
    <row r="2931" spans="1:7">
      <c r="A2931" s="123" t="s">
        <v>192</v>
      </c>
      <c r="B2931" s="124"/>
      <c r="C2931" s="124"/>
      <c r="D2931" s="124"/>
      <c r="E2931" s="124"/>
      <c r="F2931" s="124"/>
      <c r="G2931" s="56">
        <f>SUM(G2929:G2930)</f>
        <v>492.84</v>
      </c>
    </row>
    <row r="2932" spans="1:7">
      <c r="A2932" s="123" t="s">
        <v>193</v>
      </c>
      <c r="B2932" s="124"/>
      <c r="C2932" s="124"/>
      <c r="D2932" s="124"/>
      <c r="E2932" s="124"/>
      <c r="F2932" s="124"/>
      <c r="G2932" s="55">
        <f>G2929*116.78%</f>
        <v>80.192825999999997</v>
      </c>
    </row>
    <row r="2933" spans="1:7">
      <c r="A2933" s="123" t="s">
        <v>194</v>
      </c>
      <c r="B2933" s="124"/>
      <c r="C2933" s="124"/>
      <c r="D2933" s="124"/>
      <c r="E2933" s="124"/>
      <c r="F2933" s="124"/>
      <c r="G2933" s="55">
        <f>(G2932+G2931)*22.23%</f>
        <v>127.38519721980001</v>
      </c>
    </row>
    <row r="2934" spans="1:7">
      <c r="A2934" s="123" t="s">
        <v>195</v>
      </c>
      <c r="B2934" s="124"/>
      <c r="C2934" s="124"/>
      <c r="D2934" s="124"/>
      <c r="E2934" s="124"/>
      <c r="F2934" s="124"/>
      <c r="G2934" s="55">
        <v>0</v>
      </c>
    </row>
    <row r="2935" spans="1:7">
      <c r="A2935" s="123" t="s">
        <v>196</v>
      </c>
      <c r="B2935" s="124"/>
      <c r="C2935" s="124"/>
      <c r="D2935" s="124"/>
      <c r="E2935" s="124"/>
      <c r="F2935" s="124"/>
      <c r="G2935" s="55">
        <f>SUM(G2932:G2934)</f>
        <v>207.5780232198</v>
      </c>
    </row>
    <row r="2936" spans="1:7">
      <c r="A2936" s="123" t="s">
        <v>197</v>
      </c>
      <c r="B2936" s="124"/>
      <c r="C2936" s="124"/>
      <c r="D2936" s="124"/>
      <c r="E2936" s="124"/>
      <c r="F2936" s="124"/>
      <c r="G2936" s="56">
        <f>TRUNC(G2931+G2935,2)</f>
        <v>700.41</v>
      </c>
    </row>
    <row r="2937" spans="1:7">
      <c r="A2937" s="123" t="s">
        <v>198</v>
      </c>
      <c r="B2937" s="124"/>
      <c r="C2937" s="124"/>
      <c r="D2937" s="124"/>
      <c r="E2937" s="124"/>
      <c r="F2937" s="124"/>
      <c r="G2937" s="55">
        <v>1</v>
      </c>
    </row>
    <row r="2938" spans="1:7">
      <c r="A2938" s="123" t="s">
        <v>199</v>
      </c>
      <c r="B2938" s="124"/>
      <c r="C2938" s="124"/>
      <c r="D2938" s="124"/>
      <c r="E2938" s="124"/>
      <c r="F2938" s="124"/>
      <c r="G2938" s="56">
        <f>TRUNC(G2936*G2937,2)</f>
        <v>700.41</v>
      </c>
    </row>
    <row r="2939" spans="1:7">
      <c r="A2939" s="125"/>
      <c r="B2939" s="126"/>
      <c r="C2939" s="126"/>
      <c r="D2939" s="126"/>
      <c r="E2939" s="126"/>
      <c r="F2939" s="126"/>
      <c r="G2939" s="127"/>
    </row>
    <row r="2940" spans="1:7" ht="51">
      <c r="A2940" s="46" t="s">
        <v>114</v>
      </c>
      <c r="B2940" s="47" t="s">
        <v>115</v>
      </c>
      <c r="C2940" s="48" t="s">
        <v>17</v>
      </c>
      <c r="D2940" s="48" t="s">
        <v>18</v>
      </c>
      <c r="E2940" s="49"/>
      <c r="F2940" s="50"/>
      <c r="G2940" s="51"/>
    </row>
    <row r="2941" spans="1:7" ht="30.6">
      <c r="A2941" s="52">
        <v>34362</v>
      </c>
      <c r="B2941" s="53" t="s">
        <v>324</v>
      </c>
      <c r="C2941" s="54" t="s">
        <v>45</v>
      </c>
      <c r="D2941" s="54" t="s">
        <v>32</v>
      </c>
      <c r="E2941" s="49">
        <v>0.69399999999999995</v>
      </c>
      <c r="F2941" s="50">
        <v>337.65</v>
      </c>
      <c r="G2941" s="51">
        <f t="shared" ref="G2941:G2945" si="180">TRUNC(F2941*E2941,2)</f>
        <v>234.32</v>
      </c>
    </row>
    <row r="2942" spans="1:7" ht="20.399999999999999">
      <c r="A2942" s="52">
        <v>39961</v>
      </c>
      <c r="B2942" s="53" t="s">
        <v>325</v>
      </c>
      <c r="C2942" s="54" t="s">
        <v>45</v>
      </c>
      <c r="D2942" s="54" t="s">
        <v>32</v>
      </c>
      <c r="E2942" s="49">
        <v>0.62329999999999997</v>
      </c>
      <c r="F2942" s="50">
        <v>9.34</v>
      </c>
      <c r="G2942" s="51">
        <f t="shared" si="180"/>
        <v>5.82</v>
      </c>
    </row>
    <row r="2943" spans="1:7" ht="40.799999999999997">
      <c r="A2943" s="52">
        <v>4377</v>
      </c>
      <c r="B2943" s="53" t="s">
        <v>326</v>
      </c>
      <c r="C2943" s="54" t="s">
        <v>45</v>
      </c>
      <c r="D2943" s="54" t="s">
        <v>32</v>
      </c>
      <c r="E2943" s="49">
        <v>9.1999999999999993</v>
      </c>
      <c r="F2943" s="50">
        <v>0.09</v>
      </c>
      <c r="G2943" s="51">
        <f t="shared" si="180"/>
        <v>0.82</v>
      </c>
    </row>
    <row r="2944" spans="1:7" ht="20.399999999999999">
      <c r="A2944" s="52" t="s">
        <v>200</v>
      </c>
      <c r="B2944" s="53" t="s">
        <v>201</v>
      </c>
      <c r="C2944" s="54" t="s">
        <v>17</v>
      </c>
      <c r="D2944" s="54" t="s">
        <v>189</v>
      </c>
      <c r="E2944" s="49">
        <v>0.51900000000000002</v>
      </c>
      <c r="F2944" s="50">
        <v>10.220000000000001</v>
      </c>
      <c r="G2944" s="51">
        <f t="shared" si="180"/>
        <v>5.3</v>
      </c>
    </row>
    <row r="2945" spans="1:7" ht="20.399999999999999">
      <c r="A2945" s="52" t="s">
        <v>202</v>
      </c>
      <c r="B2945" s="53" t="s">
        <v>203</v>
      </c>
      <c r="C2945" s="54" t="s">
        <v>17</v>
      </c>
      <c r="D2945" s="54" t="s">
        <v>189</v>
      </c>
      <c r="E2945" s="49">
        <v>0.25900000000000001</v>
      </c>
      <c r="F2945" s="50">
        <v>10.24</v>
      </c>
      <c r="G2945" s="51">
        <f t="shared" si="180"/>
        <v>2.65</v>
      </c>
    </row>
    <row r="2946" spans="1:7">
      <c r="A2946" s="123" t="s">
        <v>190</v>
      </c>
      <c r="B2946" s="124"/>
      <c r="C2946" s="124"/>
      <c r="D2946" s="124"/>
      <c r="E2946" s="124"/>
      <c r="F2946" s="124"/>
      <c r="G2946" s="55">
        <v>5</v>
      </c>
    </row>
    <row r="2947" spans="1:7">
      <c r="A2947" s="123" t="s">
        <v>191</v>
      </c>
      <c r="B2947" s="124"/>
      <c r="C2947" s="124"/>
      <c r="D2947" s="124"/>
      <c r="E2947" s="124"/>
      <c r="F2947" s="124"/>
      <c r="G2947" s="55">
        <v>243.91</v>
      </c>
    </row>
    <row r="2948" spans="1:7">
      <c r="A2948" s="123" t="s">
        <v>192</v>
      </c>
      <c r="B2948" s="124"/>
      <c r="C2948" s="124"/>
      <c r="D2948" s="124"/>
      <c r="E2948" s="124"/>
      <c r="F2948" s="124"/>
      <c r="G2948" s="56">
        <f>SUM(G2946:G2947)</f>
        <v>248.91</v>
      </c>
    </row>
    <row r="2949" spans="1:7">
      <c r="A2949" s="123" t="s">
        <v>193</v>
      </c>
      <c r="B2949" s="124"/>
      <c r="C2949" s="124"/>
      <c r="D2949" s="124"/>
      <c r="E2949" s="124"/>
      <c r="F2949" s="124"/>
      <c r="G2949" s="55">
        <f>G2946*116.78%</f>
        <v>5.8389999999999995</v>
      </c>
    </row>
    <row r="2950" spans="1:7">
      <c r="A2950" s="123" t="s">
        <v>194</v>
      </c>
      <c r="B2950" s="124"/>
      <c r="C2950" s="124"/>
      <c r="D2950" s="124"/>
      <c r="E2950" s="124"/>
      <c r="F2950" s="124"/>
      <c r="G2950" s="55">
        <f>(G2949+G2948)*22.23%</f>
        <v>56.630702700000001</v>
      </c>
    </row>
    <row r="2951" spans="1:7">
      <c r="A2951" s="123" t="s">
        <v>195</v>
      </c>
      <c r="B2951" s="124"/>
      <c r="C2951" s="124"/>
      <c r="D2951" s="124"/>
      <c r="E2951" s="124"/>
      <c r="F2951" s="124"/>
      <c r="G2951" s="55">
        <v>0</v>
      </c>
    </row>
    <row r="2952" spans="1:7">
      <c r="A2952" s="123" t="s">
        <v>196</v>
      </c>
      <c r="B2952" s="124"/>
      <c r="C2952" s="124"/>
      <c r="D2952" s="124"/>
      <c r="E2952" s="124"/>
      <c r="F2952" s="124"/>
      <c r="G2952" s="55">
        <f>SUM(G2949:G2951)</f>
        <v>62.469702699999999</v>
      </c>
    </row>
    <row r="2953" spans="1:7">
      <c r="A2953" s="123" t="s">
        <v>197</v>
      </c>
      <c r="B2953" s="124"/>
      <c r="C2953" s="124"/>
      <c r="D2953" s="124"/>
      <c r="E2953" s="124"/>
      <c r="F2953" s="124"/>
      <c r="G2953" s="56">
        <f>TRUNC(G2948+G2952,2)</f>
        <v>311.37</v>
      </c>
    </row>
    <row r="2954" spans="1:7">
      <c r="A2954" s="123" t="s">
        <v>198</v>
      </c>
      <c r="B2954" s="124"/>
      <c r="C2954" s="124"/>
      <c r="D2954" s="124"/>
      <c r="E2954" s="124"/>
      <c r="F2954" s="124"/>
      <c r="G2954" s="55">
        <v>1.44</v>
      </c>
    </row>
    <row r="2955" spans="1:7">
      <c r="A2955" s="123" t="s">
        <v>199</v>
      </c>
      <c r="B2955" s="124"/>
      <c r="C2955" s="124"/>
      <c r="D2955" s="124"/>
      <c r="E2955" s="124"/>
      <c r="F2955" s="124"/>
      <c r="G2955" s="56">
        <f>TRUNC(G2953*G2954,2)</f>
        <v>448.37</v>
      </c>
    </row>
    <row r="2956" spans="1:7">
      <c r="A2956" s="125"/>
      <c r="B2956" s="126"/>
      <c r="C2956" s="126"/>
      <c r="D2956" s="126"/>
      <c r="E2956" s="126"/>
      <c r="F2956" s="126"/>
      <c r="G2956" s="127"/>
    </row>
    <row r="2957" spans="1:7">
      <c r="A2957" s="46">
        <v>4</v>
      </c>
      <c r="B2957" s="117" t="s">
        <v>48</v>
      </c>
      <c r="C2957" s="117"/>
      <c r="D2957" s="117"/>
      <c r="E2957" s="117"/>
      <c r="F2957" s="117"/>
      <c r="G2957" s="118"/>
    </row>
    <row r="2958" spans="1:7" ht="51">
      <c r="A2958" s="46" t="s">
        <v>99</v>
      </c>
      <c r="B2958" s="47" t="s">
        <v>100</v>
      </c>
      <c r="C2958" s="48" t="s">
        <v>17</v>
      </c>
      <c r="D2958" s="48" t="s">
        <v>18</v>
      </c>
      <c r="E2958" s="49"/>
      <c r="F2958" s="50"/>
      <c r="G2958" s="51"/>
    </row>
    <row r="2959" spans="1:7" ht="30.6">
      <c r="A2959" s="52">
        <v>37586</v>
      </c>
      <c r="B2959" s="53" t="s">
        <v>305</v>
      </c>
      <c r="C2959" s="54" t="s">
        <v>45</v>
      </c>
      <c r="D2959" s="54" t="s">
        <v>251</v>
      </c>
      <c r="E2959" s="49">
        <v>4.8599999999999997E-2</v>
      </c>
      <c r="F2959" s="50">
        <v>42.05</v>
      </c>
      <c r="G2959" s="51">
        <f t="shared" ref="G2959:G2969" si="181">TRUNC(F2959*E2959,2)</f>
        <v>2.04</v>
      </c>
    </row>
    <row r="2960" spans="1:7" ht="30.6">
      <c r="A2960" s="52">
        <v>39413</v>
      </c>
      <c r="B2960" s="53" t="s">
        <v>306</v>
      </c>
      <c r="C2960" s="54" t="s">
        <v>45</v>
      </c>
      <c r="D2960" s="54" t="s">
        <v>18</v>
      </c>
      <c r="E2960" s="49">
        <v>2.1059999999999999</v>
      </c>
      <c r="F2960" s="50">
        <v>14.01</v>
      </c>
      <c r="G2960" s="51">
        <f t="shared" si="181"/>
        <v>29.5</v>
      </c>
    </row>
    <row r="2961" spans="1:7" ht="40.799999999999997">
      <c r="A2961" s="52">
        <v>39419</v>
      </c>
      <c r="B2961" s="53" t="s">
        <v>307</v>
      </c>
      <c r="C2961" s="54" t="s">
        <v>45</v>
      </c>
      <c r="D2961" s="54" t="s">
        <v>82</v>
      </c>
      <c r="E2961" s="49">
        <v>1.5208999999999999</v>
      </c>
      <c r="F2961" s="50">
        <v>3.04</v>
      </c>
      <c r="G2961" s="51">
        <f t="shared" si="181"/>
        <v>4.62</v>
      </c>
    </row>
    <row r="2962" spans="1:7" ht="40.799999999999997">
      <c r="A2962" s="52">
        <v>39422</v>
      </c>
      <c r="B2962" s="53" t="s">
        <v>308</v>
      </c>
      <c r="C2962" s="54" t="s">
        <v>45</v>
      </c>
      <c r="D2962" s="54" t="s">
        <v>82</v>
      </c>
      <c r="E2962" s="49">
        <v>3.9819</v>
      </c>
      <c r="F2962" s="50">
        <v>3.45</v>
      </c>
      <c r="G2962" s="51">
        <f t="shared" si="181"/>
        <v>13.73</v>
      </c>
    </row>
    <row r="2963" spans="1:7" ht="30.6">
      <c r="A2963" s="52">
        <v>39431</v>
      </c>
      <c r="B2963" s="53" t="s">
        <v>309</v>
      </c>
      <c r="C2963" s="54" t="s">
        <v>45</v>
      </c>
      <c r="D2963" s="54" t="s">
        <v>82</v>
      </c>
      <c r="E2963" s="49">
        <v>2.5026999999999999</v>
      </c>
      <c r="F2963" s="50">
        <v>0.16</v>
      </c>
      <c r="G2963" s="51">
        <f t="shared" si="181"/>
        <v>0.4</v>
      </c>
    </row>
    <row r="2964" spans="1:7" ht="40.799999999999997">
      <c r="A2964" s="52">
        <v>39432</v>
      </c>
      <c r="B2964" s="53" t="s">
        <v>310</v>
      </c>
      <c r="C2964" s="54" t="s">
        <v>45</v>
      </c>
      <c r="D2964" s="54" t="s">
        <v>82</v>
      </c>
      <c r="E2964" s="49">
        <v>1.4815</v>
      </c>
      <c r="F2964" s="50">
        <v>2.0699999999999998</v>
      </c>
      <c r="G2964" s="51">
        <f t="shared" si="181"/>
        <v>3.06</v>
      </c>
    </row>
    <row r="2965" spans="1:7" ht="51">
      <c r="A2965" s="52">
        <v>39434</v>
      </c>
      <c r="B2965" s="53" t="s">
        <v>311</v>
      </c>
      <c r="C2965" s="54" t="s">
        <v>45</v>
      </c>
      <c r="D2965" s="54" t="s">
        <v>207</v>
      </c>
      <c r="E2965" s="49">
        <v>1.0327</v>
      </c>
      <c r="F2965" s="50">
        <v>2.78</v>
      </c>
      <c r="G2965" s="51">
        <f t="shared" si="181"/>
        <v>2.87</v>
      </c>
    </row>
    <row r="2966" spans="1:7" ht="40.799999999999997">
      <c r="A2966" s="52">
        <v>39435</v>
      </c>
      <c r="B2966" s="53" t="s">
        <v>312</v>
      </c>
      <c r="C2966" s="54" t="s">
        <v>45</v>
      </c>
      <c r="D2966" s="54" t="s">
        <v>32</v>
      </c>
      <c r="E2966" s="49">
        <v>20.0077</v>
      </c>
      <c r="F2966" s="50">
        <v>0.05</v>
      </c>
      <c r="G2966" s="51">
        <f t="shared" si="181"/>
        <v>1</v>
      </c>
    </row>
    <row r="2967" spans="1:7" ht="40.799999999999997">
      <c r="A2967" s="52">
        <v>39443</v>
      </c>
      <c r="B2967" s="53" t="s">
        <v>313</v>
      </c>
      <c r="C2967" s="54" t="s">
        <v>45</v>
      </c>
      <c r="D2967" s="54" t="s">
        <v>32</v>
      </c>
      <c r="E2967" s="49">
        <v>0.80759999999999998</v>
      </c>
      <c r="F2967" s="50">
        <v>0.12</v>
      </c>
      <c r="G2967" s="51">
        <f t="shared" si="181"/>
        <v>0.09</v>
      </c>
    </row>
    <row r="2968" spans="1:7" ht="20.399999999999999">
      <c r="A2968" s="52" t="s">
        <v>314</v>
      </c>
      <c r="B2968" s="53" t="s">
        <v>315</v>
      </c>
      <c r="C2968" s="54" t="s">
        <v>17</v>
      </c>
      <c r="D2968" s="54" t="s">
        <v>189</v>
      </c>
      <c r="E2968" s="49">
        <v>0.8</v>
      </c>
      <c r="F2968" s="50">
        <v>13.18</v>
      </c>
      <c r="G2968" s="51">
        <f t="shared" si="181"/>
        <v>10.54</v>
      </c>
    </row>
    <row r="2969" spans="1:7" ht="20.399999999999999">
      <c r="A2969" s="52" t="s">
        <v>202</v>
      </c>
      <c r="B2969" s="53" t="s">
        <v>203</v>
      </c>
      <c r="C2969" s="54" t="s">
        <v>17</v>
      </c>
      <c r="D2969" s="54" t="s">
        <v>189</v>
      </c>
      <c r="E2969" s="49">
        <v>0.17249999999999999</v>
      </c>
      <c r="F2969" s="50">
        <v>10.24</v>
      </c>
      <c r="G2969" s="51">
        <f t="shared" si="181"/>
        <v>1.76</v>
      </c>
    </row>
    <row r="2970" spans="1:7">
      <c r="A2970" s="123" t="s">
        <v>190</v>
      </c>
      <c r="B2970" s="124"/>
      <c r="C2970" s="124"/>
      <c r="D2970" s="124"/>
      <c r="E2970" s="124"/>
      <c r="F2970" s="124"/>
      <c r="G2970" s="55">
        <v>7.82</v>
      </c>
    </row>
    <row r="2971" spans="1:7">
      <c r="A2971" s="123" t="s">
        <v>191</v>
      </c>
      <c r="B2971" s="124"/>
      <c r="C2971" s="124"/>
      <c r="D2971" s="124"/>
      <c r="E2971" s="124"/>
      <c r="F2971" s="124"/>
      <c r="G2971" s="55">
        <v>61.790000000000006</v>
      </c>
    </row>
    <row r="2972" spans="1:7">
      <c r="A2972" s="123" t="s">
        <v>192</v>
      </c>
      <c r="B2972" s="124"/>
      <c r="C2972" s="124"/>
      <c r="D2972" s="124"/>
      <c r="E2972" s="124"/>
      <c r="F2972" s="124"/>
      <c r="G2972" s="56">
        <f>SUM(G2970:G2971)</f>
        <v>69.610000000000014</v>
      </c>
    </row>
    <row r="2973" spans="1:7">
      <c r="A2973" s="123" t="s">
        <v>193</v>
      </c>
      <c r="B2973" s="124"/>
      <c r="C2973" s="124"/>
      <c r="D2973" s="124"/>
      <c r="E2973" s="124"/>
      <c r="F2973" s="124"/>
      <c r="G2973" s="55">
        <f>G2970*116.78%</f>
        <v>9.1321960000000004</v>
      </c>
    </row>
    <row r="2974" spans="1:7">
      <c r="A2974" s="123" t="s">
        <v>194</v>
      </c>
      <c r="B2974" s="124"/>
      <c r="C2974" s="124"/>
      <c r="D2974" s="124"/>
      <c r="E2974" s="124"/>
      <c r="F2974" s="124"/>
      <c r="G2974" s="55">
        <f>(G2973+G2972)*22.23%</f>
        <v>17.504390170800001</v>
      </c>
    </row>
    <row r="2975" spans="1:7">
      <c r="A2975" s="123" t="s">
        <v>195</v>
      </c>
      <c r="B2975" s="124"/>
      <c r="C2975" s="124"/>
      <c r="D2975" s="124"/>
      <c r="E2975" s="124"/>
      <c r="F2975" s="124"/>
      <c r="G2975" s="55">
        <v>0</v>
      </c>
    </row>
    <row r="2976" spans="1:7">
      <c r="A2976" s="123" t="s">
        <v>196</v>
      </c>
      <c r="B2976" s="124"/>
      <c r="C2976" s="124"/>
      <c r="D2976" s="124"/>
      <c r="E2976" s="124"/>
      <c r="F2976" s="124"/>
      <c r="G2976" s="55">
        <f>SUM(G2973:G2975)</f>
        <v>26.636586170800001</v>
      </c>
    </row>
    <row r="2977" spans="1:7">
      <c r="A2977" s="123" t="s">
        <v>197</v>
      </c>
      <c r="B2977" s="124"/>
      <c r="C2977" s="124"/>
      <c r="D2977" s="124"/>
      <c r="E2977" s="124"/>
      <c r="F2977" s="124"/>
      <c r="G2977" s="56">
        <f>TRUNC(G2972+G2976,2)</f>
        <v>96.24</v>
      </c>
    </row>
    <row r="2978" spans="1:7">
      <c r="A2978" s="123" t="s">
        <v>198</v>
      </c>
      <c r="B2978" s="124"/>
      <c r="C2978" s="124"/>
      <c r="D2978" s="124"/>
      <c r="E2978" s="124"/>
      <c r="F2978" s="124"/>
      <c r="G2978" s="55">
        <v>5.61</v>
      </c>
    </row>
    <row r="2979" spans="1:7">
      <c r="A2979" s="123" t="s">
        <v>199</v>
      </c>
      <c r="B2979" s="124"/>
      <c r="C2979" s="124"/>
      <c r="D2979" s="124"/>
      <c r="E2979" s="124"/>
      <c r="F2979" s="124"/>
      <c r="G2979" s="56">
        <f>TRUNC(G2977*G2978,2)</f>
        <v>539.9</v>
      </c>
    </row>
    <row r="2980" spans="1:7">
      <c r="A2980" s="125"/>
      <c r="B2980" s="126"/>
      <c r="C2980" s="126"/>
      <c r="D2980" s="126"/>
      <c r="E2980" s="126"/>
      <c r="F2980" s="126"/>
      <c r="G2980" s="127"/>
    </row>
    <row r="2981" spans="1:7">
      <c r="A2981" s="46">
        <v>5</v>
      </c>
      <c r="B2981" s="117" t="s">
        <v>57</v>
      </c>
      <c r="C2981" s="117"/>
      <c r="D2981" s="117"/>
      <c r="E2981" s="117"/>
      <c r="F2981" s="117"/>
      <c r="G2981" s="118"/>
    </row>
    <row r="2982" spans="1:7" ht="30.6">
      <c r="A2982" s="46" t="s">
        <v>62</v>
      </c>
      <c r="B2982" s="47" t="s">
        <v>63</v>
      </c>
      <c r="C2982" s="48" t="s">
        <v>17</v>
      </c>
      <c r="D2982" s="48" t="s">
        <v>18</v>
      </c>
      <c r="E2982" s="49"/>
      <c r="F2982" s="50"/>
      <c r="G2982" s="51"/>
    </row>
    <row r="2983" spans="1:7" ht="20.399999999999999">
      <c r="A2983" s="52">
        <v>6085</v>
      </c>
      <c r="B2983" s="53" t="s">
        <v>262</v>
      </c>
      <c r="C2983" s="54" t="s">
        <v>45</v>
      </c>
      <c r="D2983" s="54" t="s">
        <v>214</v>
      </c>
      <c r="E2983" s="49">
        <v>0.16</v>
      </c>
      <c r="F2983" s="50">
        <v>3.8</v>
      </c>
      <c r="G2983" s="51">
        <f t="shared" ref="G2983:G2985" si="182">TRUNC(F2983*E2983,2)</f>
        <v>0.6</v>
      </c>
    </row>
    <row r="2984" spans="1:7" ht="20.399999999999999">
      <c r="A2984" s="52" t="s">
        <v>260</v>
      </c>
      <c r="B2984" s="53" t="s">
        <v>261</v>
      </c>
      <c r="C2984" s="54" t="s">
        <v>17</v>
      </c>
      <c r="D2984" s="54" t="s">
        <v>189</v>
      </c>
      <c r="E2984" s="49">
        <v>3.2000000000000001E-2</v>
      </c>
      <c r="F2984" s="50">
        <v>11.53</v>
      </c>
      <c r="G2984" s="51">
        <f t="shared" si="182"/>
        <v>0.36</v>
      </c>
    </row>
    <row r="2985" spans="1:7" ht="20.399999999999999">
      <c r="A2985" s="52" t="s">
        <v>202</v>
      </c>
      <c r="B2985" s="53" t="s">
        <v>203</v>
      </c>
      <c r="C2985" s="54" t="s">
        <v>17</v>
      </c>
      <c r="D2985" s="54" t="s">
        <v>189</v>
      </c>
      <c r="E2985" s="49">
        <v>8.9999999999999993E-3</v>
      </c>
      <c r="F2985" s="50">
        <v>10.24</v>
      </c>
      <c r="G2985" s="51">
        <f t="shared" si="182"/>
        <v>0.09</v>
      </c>
    </row>
    <row r="2986" spans="1:7">
      <c r="A2986" s="123" t="s">
        <v>190</v>
      </c>
      <c r="B2986" s="124"/>
      <c r="C2986" s="124"/>
      <c r="D2986" s="124"/>
      <c r="E2986" s="124"/>
      <c r="F2986" s="124"/>
      <c r="G2986" s="55">
        <v>0.25</v>
      </c>
    </row>
    <row r="2987" spans="1:7">
      <c r="A2987" s="123" t="s">
        <v>191</v>
      </c>
      <c r="B2987" s="124"/>
      <c r="C2987" s="124"/>
      <c r="D2987" s="124"/>
      <c r="E2987" s="124"/>
      <c r="F2987" s="124"/>
      <c r="G2987" s="55">
        <v>0.8</v>
      </c>
    </row>
    <row r="2988" spans="1:7">
      <c r="A2988" s="123" t="s">
        <v>192</v>
      </c>
      <c r="B2988" s="124"/>
      <c r="C2988" s="124"/>
      <c r="D2988" s="124"/>
      <c r="E2988" s="124"/>
      <c r="F2988" s="124"/>
      <c r="G2988" s="56">
        <f>SUM(G2986:G2987)</f>
        <v>1.05</v>
      </c>
    </row>
    <row r="2989" spans="1:7">
      <c r="A2989" s="123" t="s">
        <v>193</v>
      </c>
      <c r="B2989" s="124"/>
      <c r="C2989" s="124"/>
      <c r="D2989" s="124"/>
      <c r="E2989" s="124"/>
      <c r="F2989" s="124"/>
      <c r="G2989" s="55">
        <f>G2986*116.78%</f>
        <v>0.29194999999999999</v>
      </c>
    </row>
    <row r="2990" spans="1:7">
      <c r="A2990" s="123" t="s">
        <v>194</v>
      </c>
      <c r="B2990" s="124"/>
      <c r="C2990" s="124"/>
      <c r="D2990" s="124"/>
      <c r="E2990" s="124"/>
      <c r="F2990" s="124"/>
      <c r="G2990" s="55">
        <f>(G2989+G2988)*22.23%</f>
        <v>0.29831548499999999</v>
      </c>
    </row>
    <row r="2991" spans="1:7">
      <c r="A2991" s="123" t="s">
        <v>195</v>
      </c>
      <c r="B2991" s="124"/>
      <c r="C2991" s="124"/>
      <c r="D2991" s="124"/>
      <c r="E2991" s="124"/>
      <c r="F2991" s="124"/>
      <c r="G2991" s="55">
        <v>0</v>
      </c>
    </row>
    <row r="2992" spans="1:7">
      <c r="A2992" s="123" t="s">
        <v>196</v>
      </c>
      <c r="B2992" s="124"/>
      <c r="C2992" s="124"/>
      <c r="D2992" s="124"/>
      <c r="E2992" s="124"/>
      <c r="F2992" s="124"/>
      <c r="G2992" s="55">
        <f>SUM(G2989:G2991)</f>
        <v>0.59026548499999998</v>
      </c>
    </row>
    <row r="2993" spans="1:7">
      <c r="A2993" s="123" t="s">
        <v>197</v>
      </c>
      <c r="B2993" s="124"/>
      <c r="C2993" s="124"/>
      <c r="D2993" s="124"/>
      <c r="E2993" s="124"/>
      <c r="F2993" s="124"/>
      <c r="G2993" s="56">
        <f>TRUNC(G2988+G2992,2)</f>
        <v>1.64</v>
      </c>
    </row>
    <row r="2994" spans="1:7">
      <c r="A2994" s="123" t="s">
        <v>198</v>
      </c>
      <c r="B2994" s="124"/>
      <c r="C2994" s="124"/>
      <c r="D2994" s="124"/>
      <c r="E2994" s="124"/>
      <c r="F2994" s="124"/>
      <c r="G2994" s="55">
        <v>11.22</v>
      </c>
    </row>
    <row r="2995" spans="1:7">
      <c r="A2995" s="123" t="s">
        <v>199</v>
      </c>
      <c r="B2995" s="124"/>
      <c r="C2995" s="124"/>
      <c r="D2995" s="124"/>
      <c r="E2995" s="124"/>
      <c r="F2995" s="124"/>
      <c r="G2995" s="56">
        <f>TRUNC(G2993*G2994,2)</f>
        <v>18.399999999999999</v>
      </c>
    </row>
    <row r="2996" spans="1:7">
      <c r="A2996" s="125"/>
      <c r="B2996" s="126"/>
      <c r="C2996" s="126"/>
      <c r="D2996" s="126"/>
      <c r="E2996" s="126"/>
      <c r="F2996" s="126"/>
      <c r="G2996" s="127"/>
    </row>
    <row r="2997" spans="1:7" ht="30.6">
      <c r="A2997" s="46" t="s">
        <v>64</v>
      </c>
      <c r="B2997" s="47" t="s">
        <v>65</v>
      </c>
      <c r="C2997" s="48" t="s">
        <v>17</v>
      </c>
      <c r="D2997" s="48" t="s">
        <v>18</v>
      </c>
      <c r="E2997" s="49"/>
      <c r="F2997" s="50"/>
      <c r="G2997" s="51"/>
    </row>
    <row r="2998" spans="1:7" ht="20.399999999999999">
      <c r="A2998" s="52">
        <v>7356</v>
      </c>
      <c r="B2998" s="53" t="s">
        <v>263</v>
      </c>
      <c r="C2998" s="54" t="s">
        <v>45</v>
      </c>
      <c r="D2998" s="54" t="s">
        <v>214</v>
      </c>
      <c r="E2998" s="49">
        <v>0.33</v>
      </c>
      <c r="F2998" s="50">
        <v>12.61</v>
      </c>
      <c r="G2998" s="51">
        <f t="shared" ref="G2998:G3000" si="183">TRUNC(F2998*E2998,2)</f>
        <v>4.16</v>
      </c>
    </row>
    <row r="2999" spans="1:7" ht="20.399999999999999">
      <c r="A2999" s="52" t="s">
        <v>260</v>
      </c>
      <c r="B2999" s="53" t="s">
        <v>261</v>
      </c>
      <c r="C2999" s="54" t="s">
        <v>17</v>
      </c>
      <c r="D2999" s="54" t="s">
        <v>189</v>
      </c>
      <c r="E2999" s="49">
        <v>0.20048640000000001</v>
      </c>
      <c r="F2999" s="50">
        <v>11.53</v>
      </c>
      <c r="G2999" s="51">
        <f t="shared" si="183"/>
        <v>2.31</v>
      </c>
    </row>
    <row r="3000" spans="1:7" ht="20.399999999999999">
      <c r="A3000" s="52" t="s">
        <v>202</v>
      </c>
      <c r="B3000" s="53" t="s">
        <v>203</v>
      </c>
      <c r="C3000" s="54" t="s">
        <v>17</v>
      </c>
      <c r="D3000" s="54" t="s">
        <v>189</v>
      </c>
      <c r="E3000" s="49">
        <v>8.8999999999999996E-2</v>
      </c>
      <c r="F3000" s="50">
        <v>10.24</v>
      </c>
      <c r="G3000" s="51">
        <f t="shared" si="183"/>
        <v>0.91</v>
      </c>
    </row>
    <row r="3001" spans="1:7">
      <c r="A3001" s="123" t="s">
        <v>190</v>
      </c>
      <c r="B3001" s="124"/>
      <c r="C3001" s="124"/>
      <c r="D3001" s="124"/>
      <c r="E3001" s="124"/>
      <c r="F3001" s="124"/>
      <c r="G3001" s="55">
        <v>1.89</v>
      </c>
    </row>
    <row r="3002" spans="1:7">
      <c r="A3002" s="123" t="s">
        <v>191</v>
      </c>
      <c r="B3002" s="124"/>
      <c r="C3002" s="124"/>
      <c r="D3002" s="124"/>
      <c r="E3002" s="124"/>
      <c r="F3002" s="124"/>
      <c r="G3002" s="55">
        <v>5.49</v>
      </c>
    </row>
    <row r="3003" spans="1:7">
      <c r="A3003" s="123" t="s">
        <v>192</v>
      </c>
      <c r="B3003" s="124"/>
      <c r="C3003" s="124"/>
      <c r="D3003" s="124"/>
      <c r="E3003" s="124"/>
      <c r="F3003" s="124"/>
      <c r="G3003" s="56">
        <f>SUM(G3001:G3002)</f>
        <v>7.38</v>
      </c>
    </row>
    <row r="3004" spans="1:7">
      <c r="A3004" s="123" t="s">
        <v>193</v>
      </c>
      <c r="B3004" s="124"/>
      <c r="C3004" s="124"/>
      <c r="D3004" s="124"/>
      <c r="E3004" s="124"/>
      <c r="F3004" s="124"/>
      <c r="G3004" s="55">
        <f>G3001*116.78%</f>
        <v>2.2071419999999997</v>
      </c>
    </row>
    <row r="3005" spans="1:7">
      <c r="A3005" s="123" t="s">
        <v>194</v>
      </c>
      <c r="B3005" s="124"/>
      <c r="C3005" s="124"/>
      <c r="D3005" s="124"/>
      <c r="E3005" s="124"/>
      <c r="F3005" s="124"/>
      <c r="G3005" s="55">
        <f>(G3004+G3003)*22.23%</f>
        <v>2.1312216666000001</v>
      </c>
    </row>
    <row r="3006" spans="1:7">
      <c r="A3006" s="123" t="s">
        <v>195</v>
      </c>
      <c r="B3006" s="124"/>
      <c r="C3006" s="124"/>
      <c r="D3006" s="124"/>
      <c r="E3006" s="124"/>
      <c r="F3006" s="124"/>
      <c r="G3006" s="55">
        <v>0</v>
      </c>
    </row>
    <row r="3007" spans="1:7">
      <c r="A3007" s="123" t="s">
        <v>196</v>
      </c>
      <c r="B3007" s="124"/>
      <c r="C3007" s="124"/>
      <c r="D3007" s="124"/>
      <c r="E3007" s="124"/>
      <c r="F3007" s="124"/>
      <c r="G3007" s="55">
        <f>SUM(G3004:G3006)</f>
        <v>4.3383636665999994</v>
      </c>
    </row>
    <row r="3008" spans="1:7">
      <c r="A3008" s="123" t="s">
        <v>197</v>
      </c>
      <c r="B3008" s="124"/>
      <c r="C3008" s="124"/>
      <c r="D3008" s="124"/>
      <c r="E3008" s="124"/>
      <c r="F3008" s="124"/>
      <c r="G3008" s="56">
        <f>TRUNC(G3003+G3007,2)</f>
        <v>11.71</v>
      </c>
    </row>
    <row r="3009" spans="1:7">
      <c r="A3009" s="123" t="s">
        <v>198</v>
      </c>
      <c r="B3009" s="124"/>
      <c r="C3009" s="124"/>
      <c r="D3009" s="124"/>
      <c r="E3009" s="124"/>
      <c r="F3009" s="124"/>
      <c r="G3009" s="55">
        <v>11.39</v>
      </c>
    </row>
    <row r="3010" spans="1:7">
      <c r="A3010" s="123" t="s">
        <v>199</v>
      </c>
      <c r="B3010" s="124"/>
      <c r="C3010" s="124"/>
      <c r="D3010" s="124"/>
      <c r="E3010" s="124"/>
      <c r="F3010" s="124"/>
      <c r="G3010" s="56">
        <f>TRUNC(G3008*G3009,2)</f>
        <v>133.37</v>
      </c>
    </row>
    <row r="3011" spans="1:7">
      <c r="A3011" s="125"/>
      <c r="B3011" s="126"/>
      <c r="C3011" s="126"/>
      <c r="D3011" s="126"/>
      <c r="E3011" s="126"/>
      <c r="F3011" s="126"/>
      <c r="G3011" s="127"/>
    </row>
    <row r="3012" spans="1:7" ht="40.799999999999997">
      <c r="A3012" s="46" t="s">
        <v>66</v>
      </c>
      <c r="B3012" s="47" t="s">
        <v>67</v>
      </c>
      <c r="C3012" s="48" t="s">
        <v>17</v>
      </c>
      <c r="D3012" s="48" t="s">
        <v>18</v>
      </c>
      <c r="E3012" s="49"/>
      <c r="F3012" s="50"/>
      <c r="G3012" s="51"/>
    </row>
    <row r="3013" spans="1:7" ht="20.399999999999999">
      <c r="A3013" s="52">
        <v>7356</v>
      </c>
      <c r="B3013" s="53" t="s">
        <v>263</v>
      </c>
      <c r="C3013" s="54" t="s">
        <v>45</v>
      </c>
      <c r="D3013" s="54" t="s">
        <v>214</v>
      </c>
      <c r="E3013" s="49">
        <v>0.33</v>
      </c>
      <c r="F3013" s="50">
        <v>12.61</v>
      </c>
      <c r="G3013" s="51">
        <f t="shared" ref="G3013:G3015" si="184">TRUNC(F3013*E3013,2)</f>
        <v>4.16</v>
      </c>
    </row>
    <row r="3014" spans="1:7" ht="20.399999999999999">
      <c r="A3014" s="52" t="s">
        <v>260</v>
      </c>
      <c r="B3014" s="53" t="s">
        <v>261</v>
      </c>
      <c r="C3014" s="54" t="s">
        <v>17</v>
      </c>
      <c r="D3014" s="54" t="s">
        <v>189</v>
      </c>
      <c r="E3014" s="49">
        <v>0.16087560000000001</v>
      </c>
      <c r="F3014" s="50">
        <v>11.53</v>
      </c>
      <c r="G3014" s="51">
        <f t="shared" si="184"/>
        <v>1.85</v>
      </c>
    </row>
    <row r="3015" spans="1:7" ht="20.399999999999999">
      <c r="A3015" s="52" t="s">
        <v>202</v>
      </c>
      <c r="B3015" s="53" t="s">
        <v>203</v>
      </c>
      <c r="C3015" s="54" t="s">
        <v>17</v>
      </c>
      <c r="D3015" s="54" t="s">
        <v>189</v>
      </c>
      <c r="E3015" s="49">
        <v>6.4000000000000001E-2</v>
      </c>
      <c r="F3015" s="50">
        <v>10.24</v>
      </c>
      <c r="G3015" s="51">
        <f t="shared" si="184"/>
        <v>0.65</v>
      </c>
    </row>
    <row r="3016" spans="1:7">
      <c r="A3016" s="123" t="s">
        <v>190</v>
      </c>
      <c r="B3016" s="124"/>
      <c r="C3016" s="124"/>
      <c r="D3016" s="124"/>
      <c r="E3016" s="124"/>
      <c r="F3016" s="124"/>
      <c r="G3016" s="55">
        <v>1.47</v>
      </c>
    </row>
    <row r="3017" spans="1:7">
      <c r="A3017" s="123" t="s">
        <v>191</v>
      </c>
      <c r="B3017" s="124"/>
      <c r="C3017" s="124"/>
      <c r="D3017" s="124"/>
      <c r="E3017" s="124"/>
      <c r="F3017" s="124"/>
      <c r="G3017" s="55">
        <v>5.1899999999999995</v>
      </c>
    </row>
    <row r="3018" spans="1:7">
      <c r="A3018" s="123" t="s">
        <v>192</v>
      </c>
      <c r="B3018" s="124"/>
      <c r="C3018" s="124"/>
      <c r="D3018" s="124"/>
      <c r="E3018" s="124"/>
      <c r="F3018" s="124"/>
      <c r="G3018" s="56">
        <f>SUM(G3016:G3017)</f>
        <v>6.6599999999999993</v>
      </c>
    </row>
    <row r="3019" spans="1:7">
      <c r="A3019" s="123" t="s">
        <v>193</v>
      </c>
      <c r="B3019" s="124"/>
      <c r="C3019" s="124"/>
      <c r="D3019" s="124"/>
      <c r="E3019" s="124"/>
      <c r="F3019" s="124"/>
      <c r="G3019" s="55">
        <f>G3016*116.78%</f>
        <v>1.7166659999999998</v>
      </c>
    </row>
    <row r="3020" spans="1:7">
      <c r="A3020" s="123" t="s">
        <v>194</v>
      </c>
      <c r="B3020" s="124"/>
      <c r="C3020" s="124"/>
      <c r="D3020" s="124"/>
      <c r="E3020" s="124"/>
      <c r="F3020" s="124"/>
      <c r="G3020" s="55">
        <f>(G3019+G3018)*22.23%</f>
        <v>1.8621328517999995</v>
      </c>
    </row>
    <row r="3021" spans="1:7">
      <c r="A3021" s="123" t="s">
        <v>195</v>
      </c>
      <c r="B3021" s="124"/>
      <c r="C3021" s="124"/>
      <c r="D3021" s="124"/>
      <c r="E3021" s="124"/>
      <c r="F3021" s="124"/>
      <c r="G3021" s="55">
        <v>0</v>
      </c>
    </row>
    <row r="3022" spans="1:7">
      <c r="A3022" s="123" t="s">
        <v>196</v>
      </c>
      <c r="B3022" s="124"/>
      <c r="C3022" s="124"/>
      <c r="D3022" s="124"/>
      <c r="E3022" s="124"/>
      <c r="F3022" s="124"/>
      <c r="G3022" s="55">
        <f>SUM(G3019:G3021)</f>
        <v>3.5787988517999993</v>
      </c>
    </row>
    <row r="3023" spans="1:7">
      <c r="A3023" s="123" t="s">
        <v>197</v>
      </c>
      <c r="B3023" s="124"/>
      <c r="C3023" s="124"/>
      <c r="D3023" s="124"/>
      <c r="E3023" s="124"/>
      <c r="F3023" s="124"/>
      <c r="G3023" s="56">
        <f>TRUNC(G3018+G3022,2)</f>
        <v>10.23</v>
      </c>
    </row>
    <row r="3024" spans="1:7">
      <c r="A3024" s="123" t="s">
        <v>198</v>
      </c>
      <c r="B3024" s="124"/>
      <c r="C3024" s="124"/>
      <c r="D3024" s="124"/>
      <c r="E3024" s="124"/>
      <c r="F3024" s="124"/>
      <c r="G3024" s="55">
        <v>93.78</v>
      </c>
    </row>
    <row r="3025" spans="1:7">
      <c r="A3025" s="123" t="s">
        <v>199</v>
      </c>
      <c r="B3025" s="124"/>
      <c r="C3025" s="124"/>
      <c r="D3025" s="124"/>
      <c r="E3025" s="124"/>
      <c r="F3025" s="124"/>
      <c r="G3025" s="56">
        <f>TRUNC(G3023*G3024,2)</f>
        <v>959.36</v>
      </c>
    </row>
    <row r="3026" spans="1:7">
      <c r="A3026" s="125"/>
      <c r="B3026" s="126"/>
      <c r="C3026" s="126"/>
      <c r="D3026" s="126"/>
      <c r="E3026" s="126"/>
      <c r="F3026" s="126"/>
      <c r="G3026" s="127"/>
    </row>
    <row r="3027" spans="1:7" ht="30.6">
      <c r="A3027" s="46" t="s">
        <v>68</v>
      </c>
      <c r="B3027" s="47" t="s">
        <v>69</v>
      </c>
      <c r="C3027" s="48" t="s">
        <v>17</v>
      </c>
      <c r="D3027" s="48" t="s">
        <v>18</v>
      </c>
      <c r="E3027" s="49"/>
      <c r="F3027" s="50"/>
      <c r="G3027" s="51"/>
    </row>
    <row r="3028" spans="1:7" ht="30.6">
      <c r="A3028" s="52">
        <v>3767</v>
      </c>
      <c r="B3028" s="53" t="s">
        <v>264</v>
      </c>
      <c r="C3028" s="54" t="s">
        <v>45</v>
      </c>
      <c r="D3028" s="54" t="s">
        <v>32</v>
      </c>
      <c r="E3028" s="49">
        <v>0.1</v>
      </c>
      <c r="F3028" s="50">
        <v>0.48</v>
      </c>
      <c r="G3028" s="51">
        <f t="shared" ref="G3028:G3031" si="185">TRUNC(F3028*E3028,2)</f>
        <v>0.04</v>
      </c>
    </row>
    <row r="3029" spans="1:7" ht="20.399999999999999">
      <c r="A3029" s="52">
        <v>4051</v>
      </c>
      <c r="B3029" s="53" t="s">
        <v>265</v>
      </c>
      <c r="C3029" s="54" t="s">
        <v>45</v>
      </c>
      <c r="D3029" s="54" t="s">
        <v>266</v>
      </c>
      <c r="E3029" s="49">
        <v>4.8899999999999999E-2</v>
      </c>
      <c r="F3029" s="50">
        <v>37.840000000000003</v>
      </c>
      <c r="G3029" s="51">
        <f t="shared" si="185"/>
        <v>1.85</v>
      </c>
    </row>
    <row r="3030" spans="1:7" ht="20.399999999999999">
      <c r="A3030" s="52" t="s">
        <v>260</v>
      </c>
      <c r="B3030" s="53" t="s">
        <v>261</v>
      </c>
      <c r="C3030" s="54" t="s">
        <v>17</v>
      </c>
      <c r="D3030" s="54" t="s">
        <v>189</v>
      </c>
      <c r="E3030" s="49">
        <v>0.5</v>
      </c>
      <c r="F3030" s="50">
        <v>11.53</v>
      </c>
      <c r="G3030" s="51">
        <f t="shared" si="185"/>
        <v>5.76</v>
      </c>
    </row>
    <row r="3031" spans="1:7" ht="20.399999999999999">
      <c r="A3031" s="52" t="s">
        <v>202</v>
      </c>
      <c r="B3031" s="53" t="s">
        <v>203</v>
      </c>
      <c r="C3031" s="54" t="s">
        <v>17</v>
      </c>
      <c r="D3031" s="54" t="s">
        <v>189</v>
      </c>
      <c r="E3031" s="49">
        <v>0.247</v>
      </c>
      <c r="F3031" s="50">
        <v>10.24</v>
      </c>
      <c r="G3031" s="51">
        <f t="shared" si="185"/>
        <v>2.52</v>
      </c>
    </row>
    <row r="3032" spans="1:7">
      <c r="A3032" s="123" t="s">
        <v>190</v>
      </c>
      <c r="B3032" s="124"/>
      <c r="C3032" s="124"/>
      <c r="D3032" s="124"/>
      <c r="E3032" s="124"/>
      <c r="F3032" s="124"/>
      <c r="G3032" s="55">
        <v>4.8499999999999996</v>
      </c>
    </row>
    <row r="3033" spans="1:7">
      <c r="A3033" s="123" t="s">
        <v>191</v>
      </c>
      <c r="B3033" s="124"/>
      <c r="C3033" s="124"/>
      <c r="D3033" s="124"/>
      <c r="E3033" s="124"/>
      <c r="F3033" s="124"/>
      <c r="G3033" s="55">
        <v>5.3199999999999994</v>
      </c>
    </row>
    <row r="3034" spans="1:7">
      <c r="A3034" s="123" t="s">
        <v>192</v>
      </c>
      <c r="B3034" s="124"/>
      <c r="C3034" s="124"/>
      <c r="D3034" s="124"/>
      <c r="E3034" s="124"/>
      <c r="F3034" s="124"/>
      <c r="G3034" s="56">
        <f>SUM(G3032:G3033)</f>
        <v>10.169999999999998</v>
      </c>
    </row>
    <row r="3035" spans="1:7">
      <c r="A3035" s="123" t="s">
        <v>193</v>
      </c>
      <c r="B3035" s="124"/>
      <c r="C3035" s="124"/>
      <c r="D3035" s="124"/>
      <c r="E3035" s="124"/>
      <c r="F3035" s="124"/>
      <c r="G3035" s="55">
        <f>G3032*116.78%</f>
        <v>5.663829999999999</v>
      </c>
    </row>
    <row r="3036" spans="1:7">
      <c r="A3036" s="123" t="s">
        <v>194</v>
      </c>
      <c r="B3036" s="124"/>
      <c r="C3036" s="124"/>
      <c r="D3036" s="124"/>
      <c r="E3036" s="124"/>
      <c r="F3036" s="124"/>
      <c r="G3036" s="55">
        <f>(G3035+G3034)*22.23%</f>
        <v>3.5198604089999992</v>
      </c>
    </row>
    <row r="3037" spans="1:7">
      <c r="A3037" s="123" t="s">
        <v>195</v>
      </c>
      <c r="B3037" s="124"/>
      <c r="C3037" s="124"/>
      <c r="D3037" s="124"/>
      <c r="E3037" s="124"/>
      <c r="F3037" s="124"/>
      <c r="G3037" s="55">
        <v>0</v>
      </c>
    </row>
    <row r="3038" spans="1:7">
      <c r="A3038" s="123" t="s">
        <v>196</v>
      </c>
      <c r="B3038" s="124"/>
      <c r="C3038" s="124"/>
      <c r="D3038" s="124"/>
      <c r="E3038" s="124"/>
      <c r="F3038" s="124"/>
      <c r="G3038" s="55">
        <f>SUM(G3035:G3037)</f>
        <v>9.1836904089999987</v>
      </c>
    </row>
    <row r="3039" spans="1:7">
      <c r="A3039" s="123" t="s">
        <v>197</v>
      </c>
      <c r="B3039" s="124"/>
      <c r="C3039" s="124"/>
      <c r="D3039" s="124"/>
      <c r="E3039" s="124"/>
      <c r="F3039" s="124"/>
      <c r="G3039" s="56">
        <f>TRUNC(G3034+G3038,2)</f>
        <v>19.350000000000001</v>
      </c>
    </row>
    <row r="3040" spans="1:7">
      <c r="A3040" s="123" t="s">
        <v>198</v>
      </c>
      <c r="B3040" s="124"/>
      <c r="C3040" s="124"/>
      <c r="D3040" s="124"/>
      <c r="E3040" s="124"/>
      <c r="F3040" s="124"/>
      <c r="G3040" s="55">
        <v>11.39</v>
      </c>
    </row>
    <row r="3041" spans="1:7">
      <c r="A3041" s="123" t="s">
        <v>199</v>
      </c>
      <c r="B3041" s="124"/>
      <c r="C3041" s="124"/>
      <c r="D3041" s="124"/>
      <c r="E3041" s="124"/>
      <c r="F3041" s="124"/>
      <c r="G3041" s="56">
        <f>TRUNC(G3039*G3040,2)</f>
        <v>220.39</v>
      </c>
    </row>
    <row r="3042" spans="1:7">
      <c r="A3042" s="125"/>
      <c r="B3042" s="126"/>
      <c r="C3042" s="126"/>
      <c r="D3042" s="126"/>
      <c r="E3042" s="126"/>
      <c r="F3042" s="126"/>
      <c r="G3042" s="127"/>
    </row>
    <row r="3043" spans="1:7" ht="30.6">
      <c r="A3043" s="46" t="s">
        <v>70</v>
      </c>
      <c r="B3043" s="47" t="s">
        <v>71</v>
      </c>
      <c r="C3043" s="48" t="s">
        <v>17</v>
      </c>
      <c r="D3043" s="48" t="s">
        <v>18</v>
      </c>
      <c r="E3043" s="49"/>
      <c r="F3043" s="50"/>
      <c r="G3043" s="51"/>
    </row>
    <row r="3044" spans="1:7" ht="30.6">
      <c r="A3044" s="52">
        <v>3767</v>
      </c>
      <c r="B3044" s="53" t="s">
        <v>264</v>
      </c>
      <c r="C3044" s="54" t="s">
        <v>45</v>
      </c>
      <c r="D3044" s="54" t="s">
        <v>32</v>
      </c>
      <c r="E3044" s="49">
        <v>0.1</v>
      </c>
      <c r="F3044" s="50">
        <v>0.48</v>
      </c>
      <c r="G3044" s="51">
        <f t="shared" ref="G3044:G3047" si="186">TRUNC(F3044*E3044,2)</f>
        <v>0.04</v>
      </c>
    </row>
    <row r="3045" spans="1:7" ht="20.399999999999999">
      <c r="A3045" s="52">
        <v>4051</v>
      </c>
      <c r="B3045" s="53" t="s">
        <v>265</v>
      </c>
      <c r="C3045" s="54" t="s">
        <v>45</v>
      </c>
      <c r="D3045" s="54" t="s">
        <v>266</v>
      </c>
      <c r="E3045" s="49">
        <v>4.8899999999999999E-2</v>
      </c>
      <c r="F3045" s="50">
        <v>37.840000000000003</v>
      </c>
      <c r="G3045" s="51">
        <f t="shared" si="186"/>
        <v>1.85</v>
      </c>
    </row>
    <row r="3046" spans="1:7" ht="20.399999999999999">
      <c r="A3046" s="52" t="s">
        <v>260</v>
      </c>
      <c r="B3046" s="53" t="s">
        <v>261</v>
      </c>
      <c r="C3046" s="54" t="s">
        <v>17</v>
      </c>
      <c r="D3046" s="54" t="s">
        <v>189</v>
      </c>
      <c r="E3046" s="49">
        <v>0.23</v>
      </c>
      <c r="F3046" s="50">
        <v>11.53</v>
      </c>
      <c r="G3046" s="51">
        <f t="shared" si="186"/>
        <v>2.65</v>
      </c>
    </row>
    <row r="3047" spans="1:7" ht="20.399999999999999">
      <c r="A3047" s="52" t="s">
        <v>202</v>
      </c>
      <c r="B3047" s="53" t="s">
        <v>203</v>
      </c>
      <c r="C3047" s="54" t="s">
        <v>17</v>
      </c>
      <c r="D3047" s="54" t="s">
        <v>189</v>
      </c>
      <c r="E3047" s="49">
        <v>0.10814</v>
      </c>
      <c r="F3047" s="50">
        <v>10.24</v>
      </c>
      <c r="G3047" s="51">
        <f t="shared" si="186"/>
        <v>1.1000000000000001</v>
      </c>
    </row>
    <row r="3048" spans="1:7">
      <c r="A3048" s="123" t="s">
        <v>190</v>
      </c>
      <c r="B3048" s="124"/>
      <c r="C3048" s="124"/>
      <c r="D3048" s="124"/>
      <c r="E3048" s="124"/>
      <c r="F3048" s="124"/>
      <c r="G3048" s="55">
        <v>2.2000000000000002</v>
      </c>
    </row>
    <row r="3049" spans="1:7">
      <c r="A3049" s="123" t="s">
        <v>191</v>
      </c>
      <c r="B3049" s="124"/>
      <c r="C3049" s="124"/>
      <c r="D3049" s="124"/>
      <c r="E3049" s="124"/>
      <c r="F3049" s="124"/>
      <c r="G3049" s="55">
        <v>3.44</v>
      </c>
    </row>
    <row r="3050" spans="1:7">
      <c r="A3050" s="123" t="s">
        <v>192</v>
      </c>
      <c r="B3050" s="124"/>
      <c r="C3050" s="124"/>
      <c r="D3050" s="124"/>
      <c r="E3050" s="124"/>
      <c r="F3050" s="124"/>
      <c r="G3050" s="56">
        <f>SUM(G3048:G3049)</f>
        <v>5.6400000000000006</v>
      </c>
    </row>
    <row r="3051" spans="1:7">
      <c r="A3051" s="123" t="s">
        <v>193</v>
      </c>
      <c r="B3051" s="124"/>
      <c r="C3051" s="124"/>
      <c r="D3051" s="124"/>
      <c r="E3051" s="124"/>
      <c r="F3051" s="124"/>
      <c r="G3051" s="55">
        <f>G3048*116.78%</f>
        <v>2.5691600000000001</v>
      </c>
    </row>
    <row r="3052" spans="1:7">
      <c r="A3052" s="123" t="s">
        <v>194</v>
      </c>
      <c r="B3052" s="124"/>
      <c r="C3052" s="124"/>
      <c r="D3052" s="124"/>
      <c r="E3052" s="124"/>
      <c r="F3052" s="124"/>
      <c r="G3052" s="55">
        <f>(G3051+G3050)*22.23%</f>
        <v>1.824896268</v>
      </c>
    </row>
    <row r="3053" spans="1:7">
      <c r="A3053" s="123" t="s">
        <v>195</v>
      </c>
      <c r="B3053" s="124"/>
      <c r="C3053" s="124"/>
      <c r="D3053" s="124"/>
      <c r="E3053" s="124"/>
      <c r="F3053" s="124"/>
      <c r="G3053" s="55">
        <v>0</v>
      </c>
    </row>
    <row r="3054" spans="1:7">
      <c r="A3054" s="123" t="s">
        <v>196</v>
      </c>
      <c r="B3054" s="124"/>
      <c r="C3054" s="124"/>
      <c r="D3054" s="124"/>
      <c r="E3054" s="124"/>
      <c r="F3054" s="124"/>
      <c r="G3054" s="55">
        <f>SUM(G3051:G3053)</f>
        <v>4.3940562679999999</v>
      </c>
    </row>
    <row r="3055" spans="1:7">
      <c r="A3055" s="123" t="s">
        <v>197</v>
      </c>
      <c r="B3055" s="124"/>
      <c r="C3055" s="124"/>
      <c r="D3055" s="124"/>
      <c r="E3055" s="124"/>
      <c r="F3055" s="124"/>
      <c r="G3055" s="56">
        <f>TRUNC(G3050+G3054,2)</f>
        <v>10.029999999999999</v>
      </c>
    </row>
    <row r="3056" spans="1:7">
      <c r="A3056" s="123" t="s">
        <v>198</v>
      </c>
      <c r="B3056" s="124"/>
      <c r="C3056" s="124"/>
      <c r="D3056" s="124"/>
      <c r="E3056" s="124"/>
      <c r="F3056" s="124"/>
      <c r="G3056" s="55">
        <v>93.78</v>
      </c>
    </row>
    <row r="3057" spans="1:7">
      <c r="A3057" s="123" t="s">
        <v>199</v>
      </c>
      <c r="B3057" s="124"/>
      <c r="C3057" s="124"/>
      <c r="D3057" s="124"/>
      <c r="E3057" s="124"/>
      <c r="F3057" s="124"/>
      <c r="G3057" s="56">
        <f>TRUNC(G3055*G3056,2)</f>
        <v>940.61</v>
      </c>
    </row>
    <row r="3058" spans="1:7">
      <c r="A3058" s="125"/>
      <c r="B3058" s="126"/>
      <c r="C3058" s="126"/>
      <c r="D3058" s="126"/>
      <c r="E3058" s="126"/>
      <c r="F3058" s="126"/>
      <c r="G3058" s="127"/>
    </row>
    <row r="3059" spans="1:7">
      <c r="A3059" s="46">
        <v>6</v>
      </c>
      <c r="B3059" s="117" t="s">
        <v>72</v>
      </c>
      <c r="C3059" s="117"/>
      <c r="D3059" s="117"/>
      <c r="E3059" s="117"/>
      <c r="F3059" s="117"/>
      <c r="G3059" s="118"/>
    </row>
    <row r="3060" spans="1:7" ht="40.799999999999997">
      <c r="A3060" s="46" t="s">
        <v>116</v>
      </c>
      <c r="B3060" s="47" t="s">
        <v>117</v>
      </c>
      <c r="C3060" s="48" t="s">
        <v>17</v>
      </c>
      <c r="D3060" s="48" t="s">
        <v>32</v>
      </c>
      <c r="E3060" s="49"/>
      <c r="F3060" s="50"/>
      <c r="G3060" s="51"/>
    </row>
    <row r="3061" spans="1:7" ht="40.799999999999997">
      <c r="A3061" s="52">
        <v>11795</v>
      </c>
      <c r="B3061" s="53" t="s">
        <v>267</v>
      </c>
      <c r="C3061" s="54" t="s">
        <v>45</v>
      </c>
      <c r="D3061" s="54" t="s">
        <v>18</v>
      </c>
      <c r="E3061" s="49">
        <v>0.377</v>
      </c>
      <c r="F3061" s="50">
        <v>378.23</v>
      </c>
      <c r="G3061" s="51">
        <f t="shared" ref="G3061:G3067" si="187">TRUNC(F3061*E3061,2)</f>
        <v>142.59</v>
      </c>
    </row>
    <row r="3062" spans="1:7">
      <c r="A3062" s="52">
        <v>37329</v>
      </c>
      <c r="B3062" s="53" t="s">
        <v>268</v>
      </c>
      <c r="C3062" s="54" t="s">
        <v>45</v>
      </c>
      <c r="D3062" s="54" t="s">
        <v>207</v>
      </c>
      <c r="E3062" s="49">
        <v>2.5700000000000001E-2</v>
      </c>
      <c r="F3062" s="50">
        <v>31.82</v>
      </c>
      <c r="G3062" s="51">
        <f t="shared" si="187"/>
        <v>0.81</v>
      </c>
    </row>
    <row r="3063" spans="1:7" ht="30.6">
      <c r="A3063" s="52">
        <v>37590</v>
      </c>
      <c r="B3063" s="53" t="s">
        <v>327</v>
      </c>
      <c r="C3063" s="54" t="s">
        <v>45</v>
      </c>
      <c r="D3063" s="54" t="s">
        <v>32</v>
      </c>
      <c r="E3063" s="49">
        <v>2</v>
      </c>
      <c r="F3063" s="50">
        <v>16.96</v>
      </c>
      <c r="G3063" s="51">
        <f t="shared" si="187"/>
        <v>33.92</v>
      </c>
    </row>
    <row r="3064" spans="1:7" ht="20.399999999999999">
      <c r="A3064" s="52">
        <v>4823</v>
      </c>
      <c r="B3064" s="53" t="s">
        <v>270</v>
      </c>
      <c r="C3064" s="54" t="s">
        <v>45</v>
      </c>
      <c r="D3064" s="54" t="s">
        <v>207</v>
      </c>
      <c r="E3064" s="49">
        <v>0.38440000000000002</v>
      </c>
      <c r="F3064" s="50">
        <v>27.3</v>
      </c>
      <c r="G3064" s="51">
        <f t="shared" si="187"/>
        <v>10.49</v>
      </c>
    </row>
    <row r="3065" spans="1:7" ht="40.799999999999997">
      <c r="A3065" s="52">
        <v>7568</v>
      </c>
      <c r="B3065" s="53" t="s">
        <v>232</v>
      </c>
      <c r="C3065" s="54" t="s">
        <v>45</v>
      </c>
      <c r="D3065" s="54" t="s">
        <v>32</v>
      </c>
      <c r="E3065" s="49">
        <v>6</v>
      </c>
      <c r="F3065" s="50">
        <v>0.41</v>
      </c>
      <c r="G3065" s="51">
        <f t="shared" si="187"/>
        <v>2.46</v>
      </c>
    </row>
    <row r="3066" spans="1:7" ht="20.399999999999999">
      <c r="A3066" s="52" t="s">
        <v>271</v>
      </c>
      <c r="B3066" s="53" t="s">
        <v>272</v>
      </c>
      <c r="C3066" s="54" t="s">
        <v>17</v>
      </c>
      <c r="D3066" s="54" t="s">
        <v>189</v>
      </c>
      <c r="E3066" s="49">
        <v>1.92</v>
      </c>
      <c r="F3066" s="50">
        <v>11.13</v>
      </c>
      <c r="G3066" s="51">
        <f t="shared" si="187"/>
        <v>21.36</v>
      </c>
    </row>
    <row r="3067" spans="1:7" ht="20.399999999999999">
      <c r="A3067" s="52" t="s">
        <v>202</v>
      </c>
      <c r="B3067" s="53" t="s">
        <v>203</v>
      </c>
      <c r="C3067" s="54" t="s">
        <v>17</v>
      </c>
      <c r="D3067" s="54" t="s">
        <v>189</v>
      </c>
      <c r="E3067" s="49">
        <v>0.98</v>
      </c>
      <c r="F3067" s="50">
        <v>10.24</v>
      </c>
      <c r="G3067" s="51">
        <f t="shared" si="187"/>
        <v>10.029999999999999</v>
      </c>
    </row>
    <row r="3068" spans="1:7">
      <c r="A3068" s="123" t="s">
        <v>190</v>
      </c>
      <c r="B3068" s="124"/>
      <c r="C3068" s="124"/>
      <c r="D3068" s="124"/>
      <c r="E3068" s="124"/>
      <c r="F3068" s="124"/>
      <c r="G3068" s="55">
        <v>18.11</v>
      </c>
    </row>
    <row r="3069" spans="1:7">
      <c r="A3069" s="123" t="s">
        <v>191</v>
      </c>
      <c r="B3069" s="124"/>
      <c r="C3069" s="124"/>
      <c r="D3069" s="124"/>
      <c r="E3069" s="124"/>
      <c r="F3069" s="124"/>
      <c r="G3069" s="55">
        <v>203.54999999999998</v>
      </c>
    </row>
    <row r="3070" spans="1:7">
      <c r="A3070" s="123" t="s">
        <v>192</v>
      </c>
      <c r="B3070" s="124"/>
      <c r="C3070" s="124"/>
      <c r="D3070" s="124"/>
      <c r="E3070" s="124"/>
      <c r="F3070" s="124"/>
      <c r="G3070" s="56">
        <f>SUM(G3068:G3069)</f>
        <v>221.65999999999997</v>
      </c>
    </row>
    <row r="3071" spans="1:7">
      <c r="A3071" s="123" t="s">
        <v>193</v>
      </c>
      <c r="B3071" s="124"/>
      <c r="C3071" s="124"/>
      <c r="D3071" s="124"/>
      <c r="E3071" s="124"/>
      <c r="F3071" s="124"/>
      <c r="G3071" s="55">
        <f>G3068*116.78%</f>
        <v>21.148857999999997</v>
      </c>
    </row>
    <row r="3072" spans="1:7">
      <c r="A3072" s="123" t="s">
        <v>194</v>
      </c>
      <c r="B3072" s="124"/>
      <c r="C3072" s="124"/>
      <c r="D3072" s="124"/>
      <c r="E3072" s="124"/>
      <c r="F3072" s="124"/>
      <c r="G3072" s="55">
        <f>(G3071+G3070)*22.23%</f>
        <v>53.97640913339999</v>
      </c>
    </row>
    <row r="3073" spans="1:7">
      <c r="A3073" s="123" t="s">
        <v>195</v>
      </c>
      <c r="B3073" s="124"/>
      <c r="C3073" s="124"/>
      <c r="D3073" s="124"/>
      <c r="E3073" s="124"/>
      <c r="F3073" s="124"/>
      <c r="G3073" s="55">
        <v>0</v>
      </c>
    </row>
    <row r="3074" spans="1:7">
      <c r="A3074" s="123" t="s">
        <v>196</v>
      </c>
      <c r="B3074" s="124"/>
      <c r="C3074" s="124"/>
      <c r="D3074" s="124"/>
      <c r="E3074" s="124"/>
      <c r="F3074" s="124"/>
      <c r="G3074" s="55">
        <f>SUM(G3071:G3073)</f>
        <v>75.125267133399987</v>
      </c>
    </row>
    <row r="3075" spans="1:7">
      <c r="A3075" s="123" t="s">
        <v>197</v>
      </c>
      <c r="B3075" s="124"/>
      <c r="C3075" s="124"/>
      <c r="D3075" s="124"/>
      <c r="E3075" s="124"/>
      <c r="F3075" s="124"/>
      <c r="G3075" s="56">
        <f>TRUNC(G3070+G3074,2)</f>
        <v>296.77999999999997</v>
      </c>
    </row>
    <row r="3076" spans="1:7">
      <c r="A3076" s="123" t="s">
        <v>198</v>
      </c>
      <c r="B3076" s="124"/>
      <c r="C3076" s="124"/>
      <c r="D3076" s="124"/>
      <c r="E3076" s="124"/>
      <c r="F3076" s="124"/>
      <c r="G3076" s="55">
        <v>3</v>
      </c>
    </row>
    <row r="3077" spans="1:7">
      <c r="A3077" s="123" t="s">
        <v>199</v>
      </c>
      <c r="B3077" s="124"/>
      <c r="C3077" s="124"/>
      <c r="D3077" s="124"/>
      <c r="E3077" s="124"/>
      <c r="F3077" s="124"/>
      <c r="G3077" s="56">
        <f>TRUNC(G3075*G3076,2)</f>
        <v>890.34</v>
      </c>
    </row>
    <row r="3078" spans="1:7">
      <c r="A3078" s="125"/>
      <c r="B3078" s="126"/>
      <c r="C3078" s="126"/>
      <c r="D3078" s="126"/>
      <c r="E3078" s="126"/>
      <c r="F3078" s="126"/>
      <c r="G3078" s="127"/>
    </row>
    <row r="3079" spans="1:7">
      <c r="A3079" s="46" t="s">
        <v>122</v>
      </c>
      <c r="B3079" s="117" t="s">
        <v>123</v>
      </c>
      <c r="C3079" s="117"/>
      <c r="D3079" s="117"/>
      <c r="E3079" s="117"/>
      <c r="F3079" s="117"/>
      <c r="G3079" s="118"/>
    </row>
    <row r="3080" spans="1:7" ht="81.599999999999994">
      <c r="A3080" s="46" t="s">
        <v>124</v>
      </c>
      <c r="B3080" s="47" t="s">
        <v>125</v>
      </c>
      <c r="C3080" s="48" t="s">
        <v>17</v>
      </c>
      <c r="D3080" s="48" t="s">
        <v>82</v>
      </c>
      <c r="E3080" s="49"/>
      <c r="F3080" s="50"/>
      <c r="G3080" s="51"/>
    </row>
    <row r="3081" spans="1:7" ht="30.6">
      <c r="A3081" s="52">
        <v>392</v>
      </c>
      <c r="B3081" s="53" t="s">
        <v>338</v>
      </c>
      <c r="C3081" s="54" t="s">
        <v>45</v>
      </c>
      <c r="D3081" s="54" t="s">
        <v>32</v>
      </c>
      <c r="E3081" s="49">
        <v>0.65</v>
      </c>
      <c r="F3081" s="50">
        <v>0.59</v>
      </c>
      <c r="G3081" s="51">
        <f t="shared" ref="G3081:G3083" si="188">TRUNC(F3081*E3081,2)</f>
        <v>0.38</v>
      </c>
    </row>
    <row r="3082" spans="1:7" ht="30.6">
      <c r="A3082" s="52" t="s">
        <v>283</v>
      </c>
      <c r="B3082" s="53" t="s">
        <v>284</v>
      </c>
      <c r="C3082" s="54" t="s">
        <v>17</v>
      </c>
      <c r="D3082" s="54" t="s">
        <v>189</v>
      </c>
      <c r="E3082" s="49">
        <v>0.01</v>
      </c>
      <c r="F3082" s="50">
        <v>10.32</v>
      </c>
      <c r="G3082" s="51">
        <f t="shared" si="188"/>
        <v>0.1</v>
      </c>
    </row>
    <row r="3083" spans="1:7" ht="20.399999999999999">
      <c r="A3083" s="52" t="s">
        <v>208</v>
      </c>
      <c r="B3083" s="53" t="s">
        <v>209</v>
      </c>
      <c r="C3083" s="54" t="s">
        <v>17</v>
      </c>
      <c r="D3083" s="54" t="s">
        <v>189</v>
      </c>
      <c r="E3083" s="49">
        <v>5.3879999999999997E-2</v>
      </c>
      <c r="F3083" s="50">
        <v>12.23</v>
      </c>
      <c r="G3083" s="51">
        <f t="shared" si="188"/>
        <v>0.65</v>
      </c>
    </row>
    <row r="3084" spans="1:7">
      <c r="A3084" s="123" t="s">
        <v>190</v>
      </c>
      <c r="B3084" s="124"/>
      <c r="C3084" s="124"/>
      <c r="D3084" s="124"/>
      <c r="E3084" s="124"/>
      <c r="F3084" s="124"/>
      <c r="G3084" s="55">
        <v>0.45</v>
      </c>
    </row>
    <row r="3085" spans="1:7">
      <c r="A3085" s="123" t="s">
        <v>191</v>
      </c>
      <c r="B3085" s="124"/>
      <c r="C3085" s="124"/>
      <c r="D3085" s="124"/>
      <c r="E3085" s="124"/>
      <c r="F3085" s="124"/>
      <c r="G3085" s="55">
        <v>0.67999999999999994</v>
      </c>
    </row>
    <row r="3086" spans="1:7">
      <c r="A3086" s="123" t="s">
        <v>192</v>
      </c>
      <c r="B3086" s="124"/>
      <c r="C3086" s="124"/>
      <c r="D3086" s="124"/>
      <c r="E3086" s="124"/>
      <c r="F3086" s="124"/>
      <c r="G3086" s="56">
        <f>SUM(G3084:G3085)</f>
        <v>1.1299999999999999</v>
      </c>
    </row>
    <row r="3087" spans="1:7">
      <c r="A3087" s="123" t="s">
        <v>193</v>
      </c>
      <c r="B3087" s="124"/>
      <c r="C3087" s="124"/>
      <c r="D3087" s="124"/>
      <c r="E3087" s="124"/>
      <c r="F3087" s="124"/>
      <c r="G3087" s="55">
        <f>G3084*116.78%</f>
        <v>0.52551000000000003</v>
      </c>
    </row>
    <row r="3088" spans="1:7">
      <c r="A3088" s="123" t="s">
        <v>194</v>
      </c>
      <c r="B3088" s="124"/>
      <c r="C3088" s="124"/>
      <c r="D3088" s="124"/>
      <c r="E3088" s="124"/>
      <c r="F3088" s="124"/>
      <c r="G3088" s="55">
        <f>(G3087+G3086)*22.23%</f>
        <v>0.368019873</v>
      </c>
    </row>
    <row r="3089" spans="1:7">
      <c r="A3089" s="123" t="s">
        <v>195</v>
      </c>
      <c r="B3089" s="124"/>
      <c r="C3089" s="124"/>
      <c r="D3089" s="124"/>
      <c r="E3089" s="124"/>
      <c r="F3089" s="124"/>
      <c r="G3089" s="55">
        <v>0</v>
      </c>
    </row>
    <row r="3090" spans="1:7">
      <c r="A3090" s="123" t="s">
        <v>196</v>
      </c>
      <c r="B3090" s="124"/>
      <c r="C3090" s="124"/>
      <c r="D3090" s="124"/>
      <c r="E3090" s="124"/>
      <c r="F3090" s="124"/>
      <c r="G3090" s="55">
        <f>SUM(G3087:G3089)</f>
        <v>0.89352987300000009</v>
      </c>
    </row>
    <row r="3091" spans="1:7">
      <c r="A3091" s="123" t="s">
        <v>197</v>
      </c>
      <c r="B3091" s="124"/>
      <c r="C3091" s="124"/>
      <c r="D3091" s="124"/>
      <c r="E3091" s="124"/>
      <c r="F3091" s="124"/>
      <c r="G3091" s="56">
        <f>TRUNC(G3086+G3090,2)</f>
        <v>2.02</v>
      </c>
    </row>
    <row r="3092" spans="1:7">
      <c r="A3092" s="123" t="s">
        <v>198</v>
      </c>
      <c r="B3092" s="124"/>
      <c r="C3092" s="124"/>
      <c r="D3092" s="124"/>
      <c r="E3092" s="124"/>
      <c r="F3092" s="124"/>
      <c r="G3092" s="55">
        <v>390</v>
      </c>
    </row>
    <row r="3093" spans="1:7">
      <c r="A3093" s="123" t="s">
        <v>199</v>
      </c>
      <c r="B3093" s="124"/>
      <c r="C3093" s="124"/>
      <c r="D3093" s="124"/>
      <c r="E3093" s="124"/>
      <c r="F3093" s="124"/>
      <c r="G3093" s="56">
        <f>TRUNC(G3091*G3092,2)</f>
        <v>787.8</v>
      </c>
    </row>
    <row r="3094" spans="1:7">
      <c r="A3094" s="125"/>
      <c r="B3094" s="126"/>
      <c r="C3094" s="126"/>
      <c r="D3094" s="126"/>
      <c r="E3094" s="126"/>
      <c r="F3094" s="126"/>
      <c r="G3094" s="127"/>
    </row>
    <row r="3095" spans="1:7" ht="51">
      <c r="A3095" s="46" t="s">
        <v>126</v>
      </c>
      <c r="B3095" s="47" t="s">
        <v>127</v>
      </c>
      <c r="C3095" s="48" t="s">
        <v>17</v>
      </c>
      <c r="D3095" s="48" t="s">
        <v>82</v>
      </c>
      <c r="E3095" s="49"/>
      <c r="F3095" s="50"/>
      <c r="G3095" s="51"/>
    </row>
    <row r="3096" spans="1:7" ht="20.399999999999999">
      <c r="A3096" s="52">
        <v>2673</v>
      </c>
      <c r="B3096" s="53" t="s">
        <v>339</v>
      </c>
      <c r="C3096" s="54" t="s">
        <v>45</v>
      </c>
      <c r="D3096" s="54" t="s">
        <v>82</v>
      </c>
      <c r="E3096" s="49">
        <v>1.0169999999999999</v>
      </c>
      <c r="F3096" s="50">
        <v>1.43</v>
      </c>
      <c r="G3096" s="51">
        <f t="shared" ref="G3096:G3098" si="189">TRUNC(F3096*E3096,2)</f>
        <v>1.45</v>
      </c>
    </row>
    <row r="3097" spans="1:7" ht="20.399999999999999">
      <c r="A3097" s="52" t="s">
        <v>340</v>
      </c>
      <c r="B3097" s="53" t="s">
        <v>341</v>
      </c>
      <c r="C3097" s="54" t="s">
        <v>17</v>
      </c>
      <c r="D3097" s="54" t="s">
        <v>189</v>
      </c>
      <c r="E3097" s="49">
        <v>0.12</v>
      </c>
      <c r="F3097" s="50">
        <v>10.31</v>
      </c>
      <c r="G3097" s="51">
        <f t="shared" si="189"/>
        <v>1.23</v>
      </c>
    </row>
    <row r="3098" spans="1:7" ht="20.399999999999999">
      <c r="A3098" s="52" t="s">
        <v>342</v>
      </c>
      <c r="B3098" s="53" t="s">
        <v>343</v>
      </c>
      <c r="C3098" s="54" t="s">
        <v>17</v>
      </c>
      <c r="D3098" s="54" t="s">
        <v>189</v>
      </c>
      <c r="E3098" s="49">
        <v>0.152</v>
      </c>
      <c r="F3098" s="50">
        <v>12.21</v>
      </c>
      <c r="G3098" s="51">
        <f t="shared" si="189"/>
        <v>1.85</v>
      </c>
    </row>
    <row r="3099" spans="1:7">
      <c r="A3099" s="123" t="s">
        <v>190</v>
      </c>
      <c r="B3099" s="124"/>
      <c r="C3099" s="124"/>
      <c r="D3099" s="124"/>
      <c r="E3099" s="124"/>
      <c r="F3099" s="124"/>
      <c r="G3099" s="55">
        <v>1.83</v>
      </c>
    </row>
    <row r="3100" spans="1:7">
      <c r="A3100" s="123" t="s">
        <v>191</v>
      </c>
      <c r="B3100" s="124"/>
      <c r="C3100" s="124"/>
      <c r="D3100" s="124"/>
      <c r="E3100" s="124"/>
      <c r="F3100" s="124"/>
      <c r="G3100" s="55">
        <v>2.6999999999999997</v>
      </c>
    </row>
    <row r="3101" spans="1:7">
      <c r="A3101" s="123" t="s">
        <v>192</v>
      </c>
      <c r="B3101" s="124"/>
      <c r="C3101" s="124"/>
      <c r="D3101" s="124"/>
      <c r="E3101" s="124"/>
      <c r="F3101" s="124"/>
      <c r="G3101" s="56">
        <f>SUM(G3099:G3100)</f>
        <v>4.5299999999999994</v>
      </c>
    </row>
    <row r="3102" spans="1:7">
      <c r="A3102" s="123" t="s">
        <v>193</v>
      </c>
      <c r="B3102" s="124"/>
      <c r="C3102" s="124"/>
      <c r="D3102" s="124"/>
      <c r="E3102" s="124"/>
      <c r="F3102" s="124"/>
      <c r="G3102" s="55">
        <f>G3099*116.78%</f>
        <v>2.1370740000000001</v>
      </c>
    </row>
    <row r="3103" spans="1:7">
      <c r="A3103" s="123" t="s">
        <v>194</v>
      </c>
      <c r="B3103" s="124"/>
      <c r="C3103" s="124"/>
      <c r="D3103" s="124"/>
      <c r="E3103" s="124"/>
      <c r="F3103" s="124"/>
      <c r="G3103" s="55">
        <f>(G3102+G3101)*22.23%</f>
        <v>1.4820905501999999</v>
      </c>
    </row>
    <row r="3104" spans="1:7">
      <c r="A3104" s="123" t="s">
        <v>195</v>
      </c>
      <c r="B3104" s="124"/>
      <c r="C3104" s="124"/>
      <c r="D3104" s="124"/>
      <c r="E3104" s="124"/>
      <c r="F3104" s="124"/>
      <c r="G3104" s="55">
        <v>0</v>
      </c>
    </row>
    <row r="3105" spans="1:7">
      <c r="A3105" s="123" t="s">
        <v>196</v>
      </c>
      <c r="B3105" s="124"/>
      <c r="C3105" s="124"/>
      <c r="D3105" s="124"/>
      <c r="E3105" s="124"/>
      <c r="F3105" s="124"/>
      <c r="G3105" s="55">
        <f>SUM(G3102:G3104)</f>
        <v>3.6191645501999998</v>
      </c>
    </row>
    <row r="3106" spans="1:7">
      <c r="A3106" s="123" t="s">
        <v>197</v>
      </c>
      <c r="B3106" s="124"/>
      <c r="C3106" s="124"/>
      <c r="D3106" s="124"/>
      <c r="E3106" s="124"/>
      <c r="F3106" s="124"/>
      <c r="G3106" s="56">
        <f>TRUNC(G3101+G3105,2)</f>
        <v>8.14</v>
      </c>
    </row>
    <row r="3107" spans="1:7">
      <c r="A3107" s="123" t="s">
        <v>198</v>
      </c>
      <c r="B3107" s="124"/>
      <c r="C3107" s="124"/>
      <c r="D3107" s="124"/>
      <c r="E3107" s="124"/>
      <c r="F3107" s="124"/>
      <c r="G3107" s="55">
        <v>5.3</v>
      </c>
    </row>
    <row r="3108" spans="1:7">
      <c r="A3108" s="123" t="s">
        <v>199</v>
      </c>
      <c r="B3108" s="124"/>
      <c r="C3108" s="124"/>
      <c r="D3108" s="124"/>
      <c r="E3108" s="124"/>
      <c r="F3108" s="124"/>
      <c r="G3108" s="56">
        <f>TRUNC(G3106*G3107,2)</f>
        <v>43.14</v>
      </c>
    </row>
    <row r="3109" spans="1:7">
      <c r="A3109" s="125"/>
      <c r="B3109" s="126"/>
      <c r="C3109" s="126"/>
      <c r="D3109" s="126"/>
      <c r="E3109" s="126"/>
      <c r="F3109" s="126"/>
      <c r="G3109" s="127"/>
    </row>
    <row r="3110" spans="1:7" ht="51">
      <c r="A3110" s="46" t="s">
        <v>128</v>
      </c>
      <c r="B3110" s="47" t="s">
        <v>129</v>
      </c>
      <c r="C3110" s="48" t="s">
        <v>17</v>
      </c>
      <c r="D3110" s="48" t="s">
        <v>82</v>
      </c>
      <c r="E3110" s="49"/>
      <c r="F3110" s="50"/>
      <c r="G3110" s="51"/>
    </row>
    <row r="3111" spans="1:7" ht="20.399999999999999">
      <c r="A3111" s="52">
        <v>2674</v>
      </c>
      <c r="B3111" s="53" t="s">
        <v>344</v>
      </c>
      <c r="C3111" s="54" t="s">
        <v>45</v>
      </c>
      <c r="D3111" s="54" t="s">
        <v>82</v>
      </c>
      <c r="E3111" s="49">
        <v>1.0169999999999999</v>
      </c>
      <c r="F3111" s="50">
        <v>1.78</v>
      </c>
      <c r="G3111" s="51">
        <f t="shared" ref="G3111:G3113" si="190">TRUNC(F3111*E3111,2)</f>
        <v>1.81</v>
      </c>
    </row>
    <row r="3112" spans="1:7" ht="20.399999999999999">
      <c r="A3112" s="52" t="s">
        <v>340</v>
      </c>
      <c r="B3112" s="53" t="s">
        <v>341</v>
      </c>
      <c r="C3112" s="54" t="s">
        <v>17</v>
      </c>
      <c r="D3112" s="54" t="s">
        <v>189</v>
      </c>
      <c r="E3112" s="49">
        <v>0.17</v>
      </c>
      <c r="F3112" s="50">
        <v>10.31</v>
      </c>
      <c r="G3112" s="51">
        <f t="shared" si="190"/>
        <v>1.75</v>
      </c>
    </row>
    <row r="3113" spans="1:7" ht="20.399999999999999">
      <c r="A3113" s="52" t="s">
        <v>342</v>
      </c>
      <c r="B3113" s="53" t="s">
        <v>343</v>
      </c>
      <c r="C3113" s="54" t="s">
        <v>17</v>
      </c>
      <c r="D3113" s="54" t="s">
        <v>189</v>
      </c>
      <c r="E3113" s="49">
        <v>0.17</v>
      </c>
      <c r="F3113" s="50">
        <v>12.21</v>
      </c>
      <c r="G3113" s="51">
        <f t="shared" si="190"/>
        <v>2.0699999999999998</v>
      </c>
    </row>
    <row r="3114" spans="1:7">
      <c r="A3114" s="123" t="s">
        <v>190</v>
      </c>
      <c r="B3114" s="124"/>
      <c r="C3114" s="124"/>
      <c r="D3114" s="124"/>
      <c r="E3114" s="124"/>
      <c r="F3114" s="124"/>
      <c r="G3114" s="55">
        <v>2.2599999999999998</v>
      </c>
    </row>
    <row r="3115" spans="1:7">
      <c r="A3115" s="123" t="s">
        <v>191</v>
      </c>
      <c r="B3115" s="124"/>
      <c r="C3115" s="124"/>
      <c r="D3115" s="124"/>
      <c r="E3115" s="124"/>
      <c r="F3115" s="124"/>
      <c r="G3115" s="55">
        <v>3.3699999999999997</v>
      </c>
    </row>
    <row r="3116" spans="1:7">
      <c r="A3116" s="123" t="s">
        <v>192</v>
      </c>
      <c r="B3116" s="124"/>
      <c r="C3116" s="124"/>
      <c r="D3116" s="124"/>
      <c r="E3116" s="124"/>
      <c r="F3116" s="124"/>
      <c r="G3116" s="56">
        <f>SUM(G3114:G3115)</f>
        <v>5.629999999999999</v>
      </c>
    </row>
    <row r="3117" spans="1:7">
      <c r="A3117" s="123" t="s">
        <v>193</v>
      </c>
      <c r="B3117" s="124"/>
      <c r="C3117" s="124"/>
      <c r="D3117" s="124"/>
      <c r="E3117" s="124"/>
      <c r="F3117" s="124"/>
      <c r="G3117" s="55">
        <f>G3114*116.78%</f>
        <v>2.6392279999999997</v>
      </c>
    </row>
    <row r="3118" spans="1:7">
      <c r="A3118" s="123" t="s">
        <v>194</v>
      </c>
      <c r="B3118" s="124"/>
      <c r="C3118" s="124"/>
      <c r="D3118" s="124"/>
      <c r="E3118" s="124"/>
      <c r="F3118" s="124"/>
      <c r="G3118" s="55">
        <f>(G3117+G3116)*22.23%</f>
        <v>1.8382493843999996</v>
      </c>
    </row>
    <row r="3119" spans="1:7">
      <c r="A3119" s="123" t="s">
        <v>195</v>
      </c>
      <c r="B3119" s="124"/>
      <c r="C3119" s="124"/>
      <c r="D3119" s="124"/>
      <c r="E3119" s="124"/>
      <c r="F3119" s="124"/>
      <c r="G3119" s="55">
        <v>0</v>
      </c>
    </row>
    <row r="3120" spans="1:7">
      <c r="A3120" s="123" t="s">
        <v>196</v>
      </c>
      <c r="B3120" s="124"/>
      <c r="C3120" s="124"/>
      <c r="D3120" s="124"/>
      <c r="E3120" s="124"/>
      <c r="F3120" s="124"/>
      <c r="G3120" s="55">
        <f>SUM(G3117:G3119)</f>
        <v>4.4774773843999993</v>
      </c>
    </row>
    <row r="3121" spans="1:7">
      <c r="A3121" s="123" t="s">
        <v>197</v>
      </c>
      <c r="B3121" s="124"/>
      <c r="C3121" s="124"/>
      <c r="D3121" s="124"/>
      <c r="E3121" s="124"/>
      <c r="F3121" s="124"/>
      <c r="G3121" s="56">
        <f>TRUNC(G3116+G3120,2)</f>
        <v>10.1</v>
      </c>
    </row>
    <row r="3122" spans="1:7">
      <c r="A3122" s="123" t="s">
        <v>198</v>
      </c>
      <c r="B3122" s="124"/>
      <c r="C3122" s="124"/>
      <c r="D3122" s="124"/>
      <c r="E3122" s="124"/>
      <c r="F3122" s="124"/>
      <c r="G3122" s="55">
        <v>452.7</v>
      </c>
    </row>
    <row r="3123" spans="1:7">
      <c r="A3123" s="123" t="s">
        <v>199</v>
      </c>
      <c r="B3123" s="124"/>
      <c r="C3123" s="124"/>
      <c r="D3123" s="124"/>
      <c r="E3123" s="124"/>
      <c r="F3123" s="124"/>
      <c r="G3123" s="56">
        <f>TRUNC(G3121*G3122,2)</f>
        <v>4572.2700000000004</v>
      </c>
    </row>
    <row r="3124" spans="1:7">
      <c r="A3124" s="125"/>
      <c r="B3124" s="126"/>
      <c r="C3124" s="126"/>
      <c r="D3124" s="126"/>
      <c r="E3124" s="126"/>
      <c r="F3124" s="126"/>
      <c r="G3124" s="127"/>
    </row>
    <row r="3125" spans="1:7" ht="51">
      <c r="A3125" s="46" t="s">
        <v>130</v>
      </c>
      <c r="B3125" s="47" t="s">
        <v>131</v>
      </c>
      <c r="C3125" s="48" t="s">
        <v>17</v>
      </c>
      <c r="D3125" s="48" t="s">
        <v>82</v>
      </c>
      <c r="E3125" s="49"/>
      <c r="F3125" s="50"/>
      <c r="G3125" s="51"/>
    </row>
    <row r="3126" spans="1:7" ht="20.399999999999999">
      <c r="A3126" s="52">
        <v>2685</v>
      </c>
      <c r="B3126" s="53" t="s">
        <v>345</v>
      </c>
      <c r="C3126" s="54" t="s">
        <v>45</v>
      </c>
      <c r="D3126" s="54" t="s">
        <v>82</v>
      </c>
      <c r="E3126" s="49">
        <v>1.0169999999999999</v>
      </c>
      <c r="F3126" s="50">
        <v>2.77</v>
      </c>
      <c r="G3126" s="51">
        <f t="shared" ref="G3126:G3128" si="191">TRUNC(F3126*E3126,2)</f>
        <v>2.81</v>
      </c>
    </row>
    <row r="3127" spans="1:7" ht="20.399999999999999">
      <c r="A3127" s="52" t="s">
        <v>340</v>
      </c>
      <c r="B3127" s="53" t="s">
        <v>341</v>
      </c>
      <c r="C3127" s="54" t="s">
        <v>17</v>
      </c>
      <c r="D3127" s="54" t="s">
        <v>189</v>
      </c>
      <c r="E3127" s="49">
        <v>0.19400000000000001</v>
      </c>
      <c r="F3127" s="50">
        <v>10.31</v>
      </c>
      <c r="G3127" s="51">
        <f t="shared" si="191"/>
        <v>2</v>
      </c>
    </row>
    <row r="3128" spans="1:7" ht="20.399999999999999">
      <c r="A3128" s="52" t="s">
        <v>342</v>
      </c>
      <c r="B3128" s="53" t="s">
        <v>343</v>
      </c>
      <c r="C3128" s="54" t="s">
        <v>17</v>
      </c>
      <c r="D3128" s="54" t="s">
        <v>189</v>
      </c>
      <c r="E3128" s="49">
        <v>0.19400000000000001</v>
      </c>
      <c r="F3128" s="50">
        <v>12.21</v>
      </c>
      <c r="G3128" s="51">
        <f t="shared" si="191"/>
        <v>2.36</v>
      </c>
    </row>
    <row r="3129" spans="1:7">
      <c r="A3129" s="123" t="s">
        <v>190</v>
      </c>
      <c r="B3129" s="124"/>
      <c r="C3129" s="124"/>
      <c r="D3129" s="124"/>
      <c r="E3129" s="124"/>
      <c r="F3129" s="124"/>
      <c r="G3129" s="55">
        <v>2.58</v>
      </c>
    </row>
    <row r="3130" spans="1:7">
      <c r="A3130" s="123" t="s">
        <v>191</v>
      </c>
      <c r="B3130" s="124"/>
      <c r="C3130" s="124"/>
      <c r="D3130" s="124"/>
      <c r="E3130" s="124"/>
      <c r="F3130" s="124"/>
      <c r="G3130" s="55">
        <v>4.59</v>
      </c>
    </row>
    <row r="3131" spans="1:7">
      <c r="A3131" s="123" t="s">
        <v>192</v>
      </c>
      <c r="B3131" s="124"/>
      <c r="C3131" s="124"/>
      <c r="D3131" s="124"/>
      <c r="E3131" s="124"/>
      <c r="F3131" s="124"/>
      <c r="G3131" s="56">
        <f>SUM(G3129:G3130)</f>
        <v>7.17</v>
      </c>
    </row>
    <row r="3132" spans="1:7">
      <c r="A3132" s="123" t="s">
        <v>193</v>
      </c>
      <c r="B3132" s="124"/>
      <c r="C3132" s="124"/>
      <c r="D3132" s="124"/>
      <c r="E3132" s="124"/>
      <c r="F3132" s="124"/>
      <c r="G3132" s="55">
        <f>G3129*116.78%</f>
        <v>3.0129239999999999</v>
      </c>
    </row>
    <row r="3133" spans="1:7">
      <c r="A3133" s="123" t="s">
        <v>194</v>
      </c>
      <c r="B3133" s="124"/>
      <c r="C3133" s="124"/>
      <c r="D3133" s="124"/>
      <c r="E3133" s="124"/>
      <c r="F3133" s="124"/>
      <c r="G3133" s="55">
        <f>(G3132+G3131)*22.23%</f>
        <v>2.2636640051999999</v>
      </c>
    </row>
    <row r="3134" spans="1:7">
      <c r="A3134" s="123" t="s">
        <v>195</v>
      </c>
      <c r="B3134" s="124"/>
      <c r="C3134" s="124"/>
      <c r="D3134" s="124"/>
      <c r="E3134" s="124"/>
      <c r="F3134" s="124"/>
      <c r="G3134" s="55">
        <v>0</v>
      </c>
    </row>
    <row r="3135" spans="1:7">
      <c r="A3135" s="123" t="s">
        <v>196</v>
      </c>
      <c r="B3135" s="124"/>
      <c r="C3135" s="124"/>
      <c r="D3135" s="124"/>
      <c r="E3135" s="124"/>
      <c r="F3135" s="124"/>
      <c r="G3135" s="55">
        <f>SUM(G3132:G3134)</f>
        <v>5.2765880051999998</v>
      </c>
    </row>
    <row r="3136" spans="1:7">
      <c r="A3136" s="123" t="s">
        <v>197</v>
      </c>
      <c r="B3136" s="124"/>
      <c r="C3136" s="124"/>
      <c r="D3136" s="124"/>
      <c r="E3136" s="124"/>
      <c r="F3136" s="124"/>
      <c r="G3136" s="56">
        <f>TRUNC(G3131+G3135,2)</f>
        <v>12.44</v>
      </c>
    </row>
    <row r="3137" spans="1:7">
      <c r="A3137" s="123" t="s">
        <v>198</v>
      </c>
      <c r="B3137" s="124"/>
      <c r="C3137" s="124"/>
      <c r="D3137" s="124"/>
      <c r="E3137" s="124"/>
      <c r="F3137" s="124"/>
      <c r="G3137" s="55">
        <v>13.4</v>
      </c>
    </row>
    <row r="3138" spans="1:7">
      <c r="A3138" s="123" t="s">
        <v>199</v>
      </c>
      <c r="B3138" s="124"/>
      <c r="C3138" s="124"/>
      <c r="D3138" s="124"/>
      <c r="E3138" s="124"/>
      <c r="F3138" s="124"/>
      <c r="G3138" s="56">
        <f>TRUNC(G3136*G3137,2)</f>
        <v>166.69</v>
      </c>
    </row>
    <row r="3139" spans="1:7">
      <c r="A3139" s="125"/>
      <c r="B3139" s="126"/>
      <c r="C3139" s="126"/>
      <c r="D3139" s="126"/>
      <c r="E3139" s="126"/>
      <c r="F3139" s="126"/>
      <c r="G3139" s="127"/>
    </row>
    <row r="3140" spans="1:7" ht="51">
      <c r="A3140" s="46" t="s">
        <v>132</v>
      </c>
      <c r="B3140" s="47" t="s">
        <v>133</v>
      </c>
      <c r="C3140" s="48" t="s">
        <v>17</v>
      </c>
      <c r="D3140" s="48" t="s">
        <v>82</v>
      </c>
      <c r="E3140" s="49"/>
      <c r="F3140" s="50"/>
      <c r="G3140" s="51"/>
    </row>
    <row r="3141" spans="1:7" ht="40.799999999999997">
      <c r="A3141" s="52">
        <v>1014</v>
      </c>
      <c r="B3141" s="53" t="s">
        <v>346</v>
      </c>
      <c r="C3141" s="54" t="s">
        <v>45</v>
      </c>
      <c r="D3141" s="54" t="s">
        <v>82</v>
      </c>
      <c r="E3141" s="49">
        <v>1.19</v>
      </c>
      <c r="F3141" s="50">
        <v>0.83</v>
      </c>
      <c r="G3141" s="51">
        <f t="shared" ref="G3141:G3144" si="192">TRUNC(F3141*E3141,2)</f>
        <v>0.98</v>
      </c>
    </row>
    <row r="3142" spans="1:7" ht="30.6">
      <c r="A3142" s="52">
        <v>21127</v>
      </c>
      <c r="B3142" s="53" t="s">
        <v>347</v>
      </c>
      <c r="C3142" s="54" t="s">
        <v>45</v>
      </c>
      <c r="D3142" s="54" t="s">
        <v>32</v>
      </c>
      <c r="E3142" s="49">
        <v>8.9999999999999993E-3</v>
      </c>
      <c r="F3142" s="50">
        <v>4.88</v>
      </c>
      <c r="G3142" s="51">
        <f t="shared" si="192"/>
        <v>0.04</v>
      </c>
    </row>
    <row r="3143" spans="1:7" ht="20.399999999999999">
      <c r="A3143" s="52" t="s">
        <v>340</v>
      </c>
      <c r="B3143" s="53" t="s">
        <v>341</v>
      </c>
      <c r="C3143" s="54" t="s">
        <v>17</v>
      </c>
      <c r="D3143" s="54" t="s">
        <v>189</v>
      </c>
      <c r="E3143" s="49">
        <v>0.03</v>
      </c>
      <c r="F3143" s="50">
        <v>10.31</v>
      </c>
      <c r="G3143" s="51">
        <f t="shared" si="192"/>
        <v>0.3</v>
      </c>
    </row>
    <row r="3144" spans="1:7" ht="20.399999999999999">
      <c r="A3144" s="52" t="s">
        <v>342</v>
      </c>
      <c r="B3144" s="53" t="s">
        <v>343</v>
      </c>
      <c r="C3144" s="54" t="s">
        <v>17</v>
      </c>
      <c r="D3144" s="54" t="s">
        <v>189</v>
      </c>
      <c r="E3144" s="49">
        <v>0.03</v>
      </c>
      <c r="F3144" s="50">
        <v>12.21</v>
      </c>
      <c r="G3144" s="51">
        <f t="shared" si="192"/>
        <v>0.36</v>
      </c>
    </row>
    <row r="3145" spans="1:7">
      <c r="A3145" s="123" t="s">
        <v>190</v>
      </c>
      <c r="B3145" s="124"/>
      <c r="C3145" s="124"/>
      <c r="D3145" s="124"/>
      <c r="E3145" s="124"/>
      <c r="F3145" s="124"/>
      <c r="G3145" s="55">
        <v>0.38</v>
      </c>
    </row>
    <row r="3146" spans="1:7">
      <c r="A3146" s="123" t="s">
        <v>191</v>
      </c>
      <c r="B3146" s="124"/>
      <c r="C3146" s="124"/>
      <c r="D3146" s="124"/>
      <c r="E3146" s="124"/>
      <c r="F3146" s="124"/>
      <c r="G3146" s="55">
        <v>1.2999999999999998</v>
      </c>
    </row>
    <row r="3147" spans="1:7">
      <c r="A3147" s="123" t="s">
        <v>192</v>
      </c>
      <c r="B3147" s="124"/>
      <c r="C3147" s="124"/>
      <c r="D3147" s="124"/>
      <c r="E3147" s="124"/>
      <c r="F3147" s="124"/>
      <c r="G3147" s="56">
        <f>SUM(G3145:G3146)</f>
        <v>1.6799999999999997</v>
      </c>
    </row>
    <row r="3148" spans="1:7">
      <c r="A3148" s="123" t="s">
        <v>193</v>
      </c>
      <c r="B3148" s="124"/>
      <c r="C3148" s="124"/>
      <c r="D3148" s="124"/>
      <c r="E3148" s="124"/>
      <c r="F3148" s="124"/>
      <c r="G3148" s="55">
        <f>G3145*116.78%</f>
        <v>0.44376399999999999</v>
      </c>
    </row>
    <row r="3149" spans="1:7">
      <c r="A3149" s="123" t="s">
        <v>194</v>
      </c>
      <c r="B3149" s="124"/>
      <c r="C3149" s="124"/>
      <c r="D3149" s="124"/>
      <c r="E3149" s="124"/>
      <c r="F3149" s="124"/>
      <c r="G3149" s="55">
        <f>(G3148+G3147)*22.23%</f>
        <v>0.47211273719999991</v>
      </c>
    </row>
    <row r="3150" spans="1:7">
      <c r="A3150" s="123" t="s">
        <v>195</v>
      </c>
      <c r="B3150" s="124"/>
      <c r="C3150" s="124"/>
      <c r="D3150" s="124"/>
      <c r="E3150" s="124"/>
      <c r="F3150" s="124"/>
      <c r="G3150" s="55">
        <v>0</v>
      </c>
    </row>
    <row r="3151" spans="1:7">
      <c r="A3151" s="123" t="s">
        <v>196</v>
      </c>
      <c r="B3151" s="124"/>
      <c r="C3151" s="124"/>
      <c r="D3151" s="124"/>
      <c r="E3151" s="124"/>
      <c r="F3151" s="124"/>
      <c r="G3151" s="55">
        <f>SUM(G3148:G3150)</f>
        <v>0.91587673719999985</v>
      </c>
    </row>
    <row r="3152" spans="1:7">
      <c r="A3152" s="123" t="s">
        <v>197</v>
      </c>
      <c r="B3152" s="124"/>
      <c r="C3152" s="124"/>
      <c r="D3152" s="124"/>
      <c r="E3152" s="124"/>
      <c r="F3152" s="124"/>
      <c r="G3152" s="56">
        <f>TRUNC(G3147+G3151,2)</f>
        <v>2.59</v>
      </c>
    </row>
    <row r="3153" spans="1:7">
      <c r="A3153" s="123" t="s">
        <v>198</v>
      </c>
      <c r="B3153" s="124"/>
      <c r="C3153" s="124"/>
      <c r="D3153" s="124"/>
      <c r="E3153" s="124"/>
      <c r="F3153" s="124"/>
      <c r="G3153" s="55">
        <v>529.5</v>
      </c>
    </row>
    <row r="3154" spans="1:7">
      <c r="A3154" s="123" t="s">
        <v>199</v>
      </c>
      <c r="B3154" s="124"/>
      <c r="C3154" s="124"/>
      <c r="D3154" s="124"/>
      <c r="E3154" s="124"/>
      <c r="F3154" s="124"/>
      <c r="G3154" s="56">
        <f>TRUNC(G3152*G3153,2)</f>
        <v>1371.4</v>
      </c>
    </row>
    <row r="3155" spans="1:7">
      <c r="A3155" s="125"/>
      <c r="B3155" s="126"/>
      <c r="C3155" s="126"/>
      <c r="D3155" s="126"/>
      <c r="E3155" s="126"/>
      <c r="F3155" s="126"/>
      <c r="G3155" s="127"/>
    </row>
    <row r="3156" spans="1:7" ht="51">
      <c r="A3156" s="46" t="s">
        <v>134</v>
      </c>
      <c r="B3156" s="47" t="s">
        <v>135</v>
      </c>
      <c r="C3156" s="48" t="s">
        <v>17</v>
      </c>
      <c r="D3156" s="48" t="s">
        <v>82</v>
      </c>
      <c r="E3156" s="49"/>
      <c r="F3156" s="50"/>
      <c r="G3156" s="51"/>
    </row>
    <row r="3157" spans="1:7" ht="30.6">
      <c r="A3157" s="52">
        <v>21127</v>
      </c>
      <c r="B3157" s="53" t="s">
        <v>347</v>
      </c>
      <c r="C3157" s="54" t="s">
        <v>45</v>
      </c>
      <c r="D3157" s="54" t="s">
        <v>32</v>
      </c>
      <c r="E3157" s="49">
        <v>8.9999999999999993E-3</v>
      </c>
      <c r="F3157" s="50">
        <v>4.88</v>
      </c>
      <c r="G3157" s="51">
        <v>2.38</v>
      </c>
    </row>
    <row r="3158" spans="1:7" ht="20.399999999999999">
      <c r="A3158" s="52" t="s">
        <v>340</v>
      </c>
      <c r="B3158" s="53" t="s">
        <v>341</v>
      </c>
      <c r="C3158" s="54" t="s">
        <v>17</v>
      </c>
      <c r="D3158" s="54" t="s">
        <v>189</v>
      </c>
      <c r="E3158" s="49">
        <v>0.04</v>
      </c>
      <c r="F3158" s="50">
        <v>10.31</v>
      </c>
      <c r="G3158" s="51">
        <v>2.38</v>
      </c>
    </row>
    <row r="3159" spans="1:7" ht="20.399999999999999">
      <c r="A3159" s="52" t="s">
        <v>342</v>
      </c>
      <c r="B3159" s="53" t="s">
        <v>343</v>
      </c>
      <c r="C3159" s="54" t="s">
        <v>17</v>
      </c>
      <c r="D3159" s="54" t="s">
        <v>189</v>
      </c>
      <c r="E3159" s="49">
        <v>0.04</v>
      </c>
      <c r="F3159" s="50">
        <v>12.21</v>
      </c>
      <c r="G3159" s="51">
        <v>2.38</v>
      </c>
    </row>
    <row r="3160" spans="1:7" ht="40.799999999999997">
      <c r="A3160" s="52">
        <v>981</v>
      </c>
      <c r="B3160" s="53" t="s">
        <v>348</v>
      </c>
      <c r="C3160" s="54" t="s">
        <v>45</v>
      </c>
      <c r="D3160" s="54" t="s">
        <v>82</v>
      </c>
      <c r="E3160" s="49">
        <v>1.19</v>
      </c>
      <c r="F3160" s="50">
        <v>1.49</v>
      </c>
      <c r="G3160" s="51">
        <v>2.38</v>
      </c>
    </row>
    <row r="3161" spans="1:7">
      <c r="A3161" s="123" t="s">
        <v>190</v>
      </c>
      <c r="B3161" s="124"/>
      <c r="C3161" s="124"/>
      <c r="D3161" s="124"/>
      <c r="E3161" s="124"/>
      <c r="F3161" s="124"/>
      <c r="G3161" s="55">
        <v>0.54</v>
      </c>
    </row>
    <row r="3162" spans="1:7">
      <c r="A3162" s="123" t="s">
        <v>191</v>
      </c>
      <c r="B3162" s="124"/>
      <c r="C3162" s="124"/>
      <c r="D3162" s="124"/>
      <c r="E3162" s="124"/>
      <c r="F3162" s="124"/>
      <c r="G3162" s="55">
        <v>2.17</v>
      </c>
    </row>
    <row r="3163" spans="1:7">
      <c r="A3163" s="123" t="s">
        <v>192</v>
      </c>
      <c r="B3163" s="124"/>
      <c r="C3163" s="124"/>
      <c r="D3163" s="124"/>
      <c r="E3163" s="124"/>
      <c r="F3163" s="124"/>
      <c r="G3163" s="56">
        <f>SUM(G3161:G3162)</f>
        <v>2.71</v>
      </c>
    </row>
    <row r="3164" spans="1:7">
      <c r="A3164" s="123" t="s">
        <v>193</v>
      </c>
      <c r="B3164" s="124"/>
      <c r="C3164" s="124"/>
      <c r="D3164" s="124"/>
      <c r="E3164" s="124"/>
      <c r="F3164" s="124"/>
      <c r="G3164" s="55">
        <f>G3161*116.78%</f>
        <v>0.63061200000000006</v>
      </c>
    </row>
    <row r="3165" spans="1:7">
      <c r="A3165" s="123" t="s">
        <v>194</v>
      </c>
      <c r="B3165" s="124"/>
      <c r="C3165" s="124"/>
      <c r="D3165" s="124"/>
      <c r="E3165" s="124"/>
      <c r="F3165" s="124"/>
      <c r="G3165" s="55">
        <f>(G3164+G3163)*22.23%</f>
        <v>0.74261804760000005</v>
      </c>
    </row>
    <row r="3166" spans="1:7">
      <c r="A3166" s="123" t="s">
        <v>195</v>
      </c>
      <c r="B3166" s="124"/>
      <c r="C3166" s="124"/>
      <c r="D3166" s="124"/>
      <c r="E3166" s="124"/>
      <c r="F3166" s="124"/>
      <c r="G3166" s="55">
        <v>0</v>
      </c>
    </row>
    <row r="3167" spans="1:7">
      <c r="A3167" s="123" t="s">
        <v>196</v>
      </c>
      <c r="B3167" s="124"/>
      <c r="C3167" s="124"/>
      <c r="D3167" s="124"/>
      <c r="E3167" s="124"/>
      <c r="F3167" s="124"/>
      <c r="G3167" s="55">
        <f>SUM(G3164:G3166)</f>
        <v>1.3732300476000001</v>
      </c>
    </row>
    <row r="3168" spans="1:7">
      <c r="A3168" s="123" t="s">
        <v>197</v>
      </c>
      <c r="B3168" s="124"/>
      <c r="C3168" s="124"/>
      <c r="D3168" s="124"/>
      <c r="E3168" s="124"/>
      <c r="F3168" s="124"/>
      <c r="G3168" s="56">
        <f>TRUNC(G3163+G3167,2)</f>
        <v>4.08</v>
      </c>
    </row>
    <row r="3169" spans="1:7">
      <c r="A3169" s="123" t="s">
        <v>198</v>
      </c>
      <c r="B3169" s="124"/>
      <c r="C3169" s="124"/>
      <c r="D3169" s="124"/>
      <c r="E3169" s="124"/>
      <c r="F3169" s="124"/>
      <c r="G3169" s="55">
        <v>1374.9</v>
      </c>
    </row>
    <row r="3170" spans="1:7">
      <c r="A3170" s="123" t="s">
        <v>199</v>
      </c>
      <c r="B3170" s="124"/>
      <c r="C3170" s="124"/>
      <c r="D3170" s="124"/>
      <c r="E3170" s="124"/>
      <c r="F3170" s="124"/>
      <c r="G3170" s="56">
        <f>TRUNC(G3168*G3169,2)</f>
        <v>5609.59</v>
      </c>
    </row>
    <row r="3171" spans="1:7">
      <c r="A3171" s="125"/>
      <c r="B3171" s="126"/>
      <c r="C3171" s="126"/>
      <c r="D3171" s="126"/>
      <c r="E3171" s="126"/>
      <c r="F3171" s="126"/>
      <c r="G3171" s="127"/>
    </row>
    <row r="3172" spans="1:7" ht="40.799999999999997">
      <c r="A3172" s="46" t="s">
        <v>136</v>
      </c>
      <c r="B3172" s="47" t="s">
        <v>137</v>
      </c>
      <c r="C3172" s="48" t="s">
        <v>17</v>
      </c>
      <c r="D3172" s="48" t="s">
        <v>32</v>
      </c>
      <c r="E3172" s="49"/>
      <c r="F3172" s="50"/>
      <c r="G3172" s="51"/>
    </row>
    <row r="3173" spans="1:7" ht="51">
      <c r="A3173" s="52" t="s">
        <v>349</v>
      </c>
      <c r="B3173" s="53" t="s">
        <v>350</v>
      </c>
      <c r="C3173" s="54" t="s">
        <v>17</v>
      </c>
      <c r="D3173" s="54" t="s">
        <v>32</v>
      </c>
      <c r="E3173" s="49">
        <v>1</v>
      </c>
      <c r="F3173" s="50">
        <v>4.1399999999999997</v>
      </c>
      <c r="G3173" s="51">
        <f t="shared" ref="G3173:G3174" si="193">TRUNC(F3173*E3173,2)</f>
        <v>4.1399999999999997</v>
      </c>
    </row>
    <row r="3174" spans="1:7" ht="40.799999999999997">
      <c r="A3174" s="52" t="s">
        <v>351</v>
      </c>
      <c r="B3174" s="53" t="s">
        <v>352</v>
      </c>
      <c r="C3174" s="54" t="s">
        <v>17</v>
      </c>
      <c r="D3174" s="54" t="s">
        <v>32</v>
      </c>
      <c r="E3174" s="49">
        <v>1</v>
      </c>
      <c r="F3174" s="50">
        <v>8.75</v>
      </c>
      <c r="G3174" s="51">
        <f t="shared" si="193"/>
        <v>8.75</v>
      </c>
    </row>
    <row r="3175" spans="1:7">
      <c r="A3175" s="123" t="s">
        <v>190</v>
      </c>
      <c r="B3175" s="124"/>
      <c r="C3175" s="124"/>
      <c r="D3175" s="124"/>
      <c r="E3175" s="124"/>
      <c r="F3175" s="124"/>
      <c r="G3175" s="55">
        <v>3.15</v>
      </c>
    </row>
    <row r="3176" spans="1:7">
      <c r="A3176" s="123" t="s">
        <v>191</v>
      </c>
      <c r="B3176" s="124"/>
      <c r="C3176" s="124"/>
      <c r="D3176" s="124"/>
      <c r="E3176" s="124"/>
      <c r="F3176" s="124"/>
      <c r="G3176" s="55">
        <v>9.74</v>
      </c>
    </row>
    <row r="3177" spans="1:7">
      <c r="A3177" s="123" t="s">
        <v>192</v>
      </c>
      <c r="B3177" s="124"/>
      <c r="C3177" s="124"/>
      <c r="D3177" s="124"/>
      <c r="E3177" s="124"/>
      <c r="F3177" s="124"/>
      <c r="G3177" s="56">
        <f>SUM(G3175:G3176)</f>
        <v>12.89</v>
      </c>
    </row>
    <row r="3178" spans="1:7">
      <c r="A3178" s="123" t="s">
        <v>193</v>
      </c>
      <c r="B3178" s="124"/>
      <c r="C3178" s="124"/>
      <c r="D3178" s="124"/>
      <c r="E3178" s="124"/>
      <c r="F3178" s="124"/>
      <c r="G3178" s="55">
        <f>G3175*116.78%</f>
        <v>3.6785699999999997</v>
      </c>
    </row>
    <row r="3179" spans="1:7">
      <c r="A3179" s="123" t="s">
        <v>194</v>
      </c>
      <c r="B3179" s="124"/>
      <c r="C3179" s="124"/>
      <c r="D3179" s="124"/>
      <c r="E3179" s="124"/>
      <c r="F3179" s="124"/>
      <c r="G3179" s="55">
        <f>(G3178+G3177)*22.23%</f>
        <v>3.683193111</v>
      </c>
    </row>
    <row r="3180" spans="1:7">
      <c r="A3180" s="123" t="s">
        <v>195</v>
      </c>
      <c r="B3180" s="124"/>
      <c r="C3180" s="124"/>
      <c r="D3180" s="124"/>
      <c r="E3180" s="124"/>
      <c r="F3180" s="124"/>
      <c r="G3180" s="55">
        <v>0</v>
      </c>
    </row>
    <row r="3181" spans="1:7">
      <c r="A3181" s="123" t="s">
        <v>196</v>
      </c>
      <c r="B3181" s="124"/>
      <c r="C3181" s="124"/>
      <c r="D3181" s="124"/>
      <c r="E3181" s="124"/>
      <c r="F3181" s="124"/>
      <c r="G3181" s="55">
        <f>SUM(G3178:G3180)</f>
        <v>7.3617631110000001</v>
      </c>
    </row>
    <row r="3182" spans="1:7">
      <c r="A3182" s="123" t="s">
        <v>197</v>
      </c>
      <c r="B3182" s="124"/>
      <c r="C3182" s="124"/>
      <c r="D3182" s="124"/>
      <c r="E3182" s="124"/>
      <c r="F3182" s="124"/>
      <c r="G3182" s="56">
        <f>TRUNC(G3177+G3181,2)</f>
        <v>20.25</v>
      </c>
    </row>
    <row r="3183" spans="1:7">
      <c r="A3183" s="123" t="s">
        <v>198</v>
      </c>
      <c r="B3183" s="124"/>
      <c r="C3183" s="124"/>
      <c r="D3183" s="124"/>
      <c r="E3183" s="124"/>
      <c r="F3183" s="124"/>
      <c r="G3183" s="55">
        <v>2</v>
      </c>
    </row>
    <row r="3184" spans="1:7">
      <c r="A3184" s="123" t="s">
        <v>199</v>
      </c>
      <c r="B3184" s="124"/>
      <c r="C3184" s="124"/>
      <c r="D3184" s="124"/>
      <c r="E3184" s="124"/>
      <c r="F3184" s="124"/>
      <c r="G3184" s="56">
        <f>TRUNC(G3182*G3183,2)</f>
        <v>40.5</v>
      </c>
    </row>
    <row r="3185" spans="1:7">
      <c r="A3185" s="125"/>
      <c r="B3185" s="126"/>
      <c r="C3185" s="126"/>
      <c r="D3185" s="126"/>
      <c r="E3185" s="126"/>
      <c r="F3185" s="126"/>
      <c r="G3185" s="127"/>
    </row>
    <row r="3186" spans="1:7" ht="40.799999999999997">
      <c r="A3186" s="46" t="s">
        <v>138</v>
      </c>
      <c r="B3186" s="47" t="s">
        <v>139</v>
      </c>
      <c r="C3186" s="48" t="s">
        <v>17</v>
      </c>
      <c r="D3186" s="48" t="s">
        <v>32</v>
      </c>
      <c r="E3186" s="49"/>
      <c r="F3186" s="50"/>
      <c r="G3186" s="51"/>
    </row>
    <row r="3187" spans="1:7" ht="51">
      <c r="A3187" s="52" t="s">
        <v>349</v>
      </c>
      <c r="B3187" s="53" t="s">
        <v>350</v>
      </c>
      <c r="C3187" s="54" t="s">
        <v>17</v>
      </c>
      <c r="D3187" s="54" t="s">
        <v>32</v>
      </c>
      <c r="E3187" s="49">
        <v>1</v>
      </c>
      <c r="F3187" s="50">
        <v>4.1399999999999997</v>
      </c>
      <c r="G3187" s="51">
        <f t="shared" ref="G3187:G3188" si="194">TRUNC(F3187*E3187,2)</f>
        <v>4.1399999999999997</v>
      </c>
    </row>
    <row r="3188" spans="1:7" ht="40.799999999999997">
      <c r="A3188" s="52" t="s">
        <v>353</v>
      </c>
      <c r="B3188" s="53" t="s">
        <v>354</v>
      </c>
      <c r="C3188" s="54" t="s">
        <v>17</v>
      </c>
      <c r="D3188" s="54" t="s">
        <v>32</v>
      </c>
      <c r="E3188" s="49">
        <v>1</v>
      </c>
      <c r="F3188" s="50">
        <v>17.72</v>
      </c>
      <c r="G3188" s="51">
        <f t="shared" si="194"/>
        <v>17.72</v>
      </c>
    </row>
    <row r="3189" spans="1:7">
      <c r="A3189" s="123" t="s">
        <v>190</v>
      </c>
      <c r="B3189" s="124"/>
      <c r="C3189" s="124"/>
      <c r="D3189" s="124"/>
      <c r="E3189" s="124"/>
      <c r="F3189" s="124"/>
      <c r="G3189" s="55">
        <v>5.83</v>
      </c>
    </row>
    <row r="3190" spans="1:7">
      <c r="A3190" s="123" t="s">
        <v>191</v>
      </c>
      <c r="B3190" s="124"/>
      <c r="C3190" s="124"/>
      <c r="D3190" s="124"/>
      <c r="E3190" s="124"/>
      <c r="F3190" s="124"/>
      <c r="G3190" s="55">
        <v>16.03</v>
      </c>
    </row>
    <row r="3191" spans="1:7">
      <c r="A3191" s="123" t="s">
        <v>192</v>
      </c>
      <c r="B3191" s="124"/>
      <c r="C3191" s="124"/>
      <c r="D3191" s="124"/>
      <c r="E3191" s="124"/>
      <c r="F3191" s="124"/>
      <c r="G3191" s="56">
        <f>SUM(G3189:G3190)</f>
        <v>21.86</v>
      </c>
    </row>
    <row r="3192" spans="1:7">
      <c r="A3192" s="123" t="s">
        <v>193</v>
      </c>
      <c r="B3192" s="124"/>
      <c r="C3192" s="124"/>
      <c r="D3192" s="124"/>
      <c r="E3192" s="124"/>
      <c r="F3192" s="124"/>
      <c r="G3192" s="55">
        <f>G3189*116.78%</f>
        <v>6.8082739999999999</v>
      </c>
    </row>
    <row r="3193" spans="1:7">
      <c r="A3193" s="123" t="s">
        <v>194</v>
      </c>
      <c r="B3193" s="124"/>
      <c r="C3193" s="124"/>
      <c r="D3193" s="124"/>
      <c r="E3193" s="124"/>
      <c r="F3193" s="124"/>
      <c r="G3193" s="55">
        <f>(G3192+G3191)*22.23%</f>
        <v>6.3729573102000003</v>
      </c>
    </row>
    <row r="3194" spans="1:7">
      <c r="A3194" s="123" t="s">
        <v>195</v>
      </c>
      <c r="B3194" s="124"/>
      <c r="C3194" s="124"/>
      <c r="D3194" s="124"/>
      <c r="E3194" s="124"/>
      <c r="F3194" s="124"/>
      <c r="G3194" s="55">
        <v>0</v>
      </c>
    </row>
    <row r="3195" spans="1:7">
      <c r="A3195" s="123" t="s">
        <v>196</v>
      </c>
      <c r="B3195" s="124"/>
      <c r="C3195" s="124"/>
      <c r="D3195" s="124"/>
      <c r="E3195" s="124"/>
      <c r="F3195" s="124"/>
      <c r="G3195" s="55">
        <f>SUM(G3192:G3194)</f>
        <v>13.181231310200001</v>
      </c>
    </row>
    <row r="3196" spans="1:7">
      <c r="A3196" s="123" t="s">
        <v>197</v>
      </c>
      <c r="B3196" s="124"/>
      <c r="C3196" s="124"/>
      <c r="D3196" s="124"/>
      <c r="E3196" s="124"/>
      <c r="F3196" s="124"/>
      <c r="G3196" s="56">
        <f>TRUNC(G3191+G3195,2)</f>
        <v>35.04</v>
      </c>
    </row>
    <row r="3197" spans="1:7">
      <c r="A3197" s="123" t="s">
        <v>198</v>
      </c>
      <c r="B3197" s="124"/>
      <c r="C3197" s="124"/>
      <c r="D3197" s="124"/>
      <c r="E3197" s="124"/>
      <c r="F3197" s="124"/>
      <c r="G3197" s="55">
        <v>3</v>
      </c>
    </row>
    <row r="3198" spans="1:7">
      <c r="A3198" s="123" t="s">
        <v>199</v>
      </c>
      <c r="B3198" s="124"/>
      <c r="C3198" s="124"/>
      <c r="D3198" s="124"/>
      <c r="E3198" s="124"/>
      <c r="F3198" s="124"/>
      <c r="G3198" s="56">
        <f>TRUNC(G3196*G3197,2)</f>
        <v>105.12</v>
      </c>
    </row>
    <row r="3199" spans="1:7">
      <c r="A3199" s="125"/>
      <c r="B3199" s="126"/>
      <c r="C3199" s="126"/>
      <c r="D3199" s="126"/>
      <c r="E3199" s="126"/>
      <c r="F3199" s="126"/>
      <c r="G3199" s="127"/>
    </row>
    <row r="3200" spans="1:7" ht="40.799999999999997">
      <c r="A3200" s="46" t="s">
        <v>140</v>
      </c>
      <c r="B3200" s="47" t="s">
        <v>141</v>
      </c>
      <c r="C3200" s="48" t="s">
        <v>17</v>
      </c>
      <c r="D3200" s="48" t="s">
        <v>32</v>
      </c>
      <c r="E3200" s="49"/>
      <c r="F3200" s="50"/>
      <c r="G3200" s="51"/>
    </row>
    <row r="3201" spans="1:7" ht="51">
      <c r="A3201" s="52" t="s">
        <v>349</v>
      </c>
      <c r="B3201" s="53" t="s">
        <v>350</v>
      </c>
      <c r="C3201" s="54" t="s">
        <v>17</v>
      </c>
      <c r="D3201" s="54" t="s">
        <v>32</v>
      </c>
      <c r="E3201" s="49">
        <v>1</v>
      </c>
      <c r="F3201" s="50">
        <v>4.1399999999999997</v>
      </c>
      <c r="G3201" s="51">
        <f t="shared" ref="G3201:G3202" si="195">TRUNC(F3201*E3201,2)</f>
        <v>4.1399999999999997</v>
      </c>
    </row>
    <row r="3202" spans="1:7" ht="40.799999999999997">
      <c r="A3202" s="52" t="s">
        <v>355</v>
      </c>
      <c r="B3202" s="53" t="s">
        <v>356</v>
      </c>
      <c r="C3202" s="54" t="s">
        <v>17</v>
      </c>
      <c r="D3202" s="54" t="s">
        <v>32</v>
      </c>
      <c r="E3202" s="49">
        <v>1</v>
      </c>
      <c r="F3202" s="50">
        <v>20.84</v>
      </c>
      <c r="G3202" s="51">
        <f t="shared" si="195"/>
        <v>20.84</v>
      </c>
    </row>
    <row r="3203" spans="1:7">
      <c r="A3203" s="123" t="s">
        <v>190</v>
      </c>
      <c r="B3203" s="124"/>
      <c r="C3203" s="124"/>
      <c r="D3203" s="124"/>
      <c r="E3203" s="124"/>
      <c r="F3203" s="124"/>
      <c r="G3203" s="55">
        <v>5.03</v>
      </c>
    </row>
    <row r="3204" spans="1:7">
      <c r="A3204" s="123" t="s">
        <v>191</v>
      </c>
      <c r="B3204" s="124"/>
      <c r="C3204" s="124"/>
      <c r="D3204" s="124"/>
      <c r="E3204" s="124"/>
      <c r="F3204" s="124"/>
      <c r="G3204" s="55">
        <v>19.95</v>
      </c>
    </row>
    <row r="3205" spans="1:7">
      <c r="A3205" s="123" t="s">
        <v>192</v>
      </c>
      <c r="B3205" s="124"/>
      <c r="C3205" s="124"/>
      <c r="D3205" s="124"/>
      <c r="E3205" s="124"/>
      <c r="F3205" s="124"/>
      <c r="G3205" s="56">
        <f>SUM(G3203:G3204)</f>
        <v>24.98</v>
      </c>
    </row>
    <row r="3206" spans="1:7">
      <c r="A3206" s="123" t="s">
        <v>193</v>
      </c>
      <c r="B3206" s="124"/>
      <c r="C3206" s="124"/>
      <c r="D3206" s="124"/>
      <c r="E3206" s="124"/>
      <c r="F3206" s="124"/>
      <c r="G3206" s="55">
        <f>G3203*116.78%</f>
        <v>5.874034</v>
      </c>
    </row>
    <row r="3207" spans="1:7">
      <c r="A3207" s="123" t="s">
        <v>194</v>
      </c>
      <c r="B3207" s="124"/>
      <c r="C3207" s="124"/>
      <c r="D3207" s="124"/>
      <c r="E3207" s="124"/>
      <c r="F3207" s="124"/>
      <c r="G3207" s="55">
        <f>(G3206+G3205)*22.23%</f>
        <v>6.8588517581999993</v>
      </c>
    </row>
    <row r="3208" spans="1:7">
      <c r="A3208" s="123" t="s">
        <v>195</v>
      </c>
      <c r="B3208" s="124"/>
      <c r="C3208" s="124"/>
      <c r="D3208" s="124"/>
      <c r="E3208" s="124"/>
      <c r="F3208" s="124"/>
      <c r="G3208" s="55">
        <v>0</v>
      </c>
    </row>
    <row r="3209" spans="1:7">
      <c r="A3209" s="123" t="s">
        <v>196</v>
      </c>
      <c r="B3209" s="124"/>
      <c r="C3209" s="124"/>
      <c r="D3209" s="124"/>
      <c r="E3209" s="124"/>
      <c r="F3209" s="124"/>
      <c r="G3209" s="55">
        <f>SUM(G3206:G3208)</f>
        <v>12.732885758199998</v>
      </c>
    </row>
    <row r="3210" spans="1:7">
      <c r="A3210" s="123" t="s">
        <v>197</v>
      </c>
      <c r="B3210" s="124"/>
      <c r="C3210" s="124"/>
      <c r="D3210" s="124"/>
      <c r="E3210" s="124"/>
      <c r="F3210" s="124"/>
      <c r="G3210" s="56">
        <f>TRUNC(G3205+G3209,2)</f>
        <v>37.71</v>
      </c>
    </row>
    <row r="3211" spans="1:7">
      <c r="A3211" s="123" t="s">
        <v>198</v>
      </c>
      <c r="B3211" s="124"/>
      <c r="C3211" s="124"/>
      <c r="D3211" s="124"/>
      <c r="E3211" s="124"/>
      <c r="F3211" s="124"/>
      <c r="G3211" s="55">
        <v>2</v>
      </c>
    </row>
    <row r="3212" spans="1:7">
      <c r="A3212" s="123" t="s">
        <v>199</v>
      </c>
      <c r="B3212" s="124"/>
      <c r="C3212" s="124"/>
      <c r="D3212" s="124"/>
      <c r="E3212" s="124"/>
      <c r="F3212" s="124"/>
      <c r="G3212" s="56">
        <f>TRUNC(G3210*G3211,2)</f>
        <v>75.42</v>
      </c>
    </row>
    <row r="3213" spans="1:7">
      <c r="A3213" s="125"/>
      <c r="B3213" s="126"/>
      <c r="C3213" s="126"/>
      <c r="D3213" s="126"/>
      <c r="E3213" s="126"/>
      <c r="F3213" s="126"/>
      <c r="G3213" s="127"/>
    </row>
    <row r="3214" spans="1:7" ht="40.799999999999997">
      <c r="A3214" s="46" t="s">
        <v>142</v>
      </c>
      <c r="B3214" s="47" t="s">
        <v>143</v>
      </c>
      <c r="C3214" s="48" t="s">
        <v>17</v>
      </c>
      <c r="D3214" s="48" t="s">
        <v>32</v>
      </c>
      <c r="E3214" s="49"/>
      <c r="F3214" s="50"/>
      <c r="G3214" s="51"/>
    </row>
    <row r="3215" spans="1:7" ht="51">
      <c r="A3215" s="52" t="s">
        <v>349</v>
      </c>
      <c r="B3215" s="53" t="s">
        <v>350</v>
      </c>
      <c r="C3215" s="54" t="s">
        <v>17</v>
      </c>
      <c r="D3215" s="54" t="s">
        <v>32</v>
      </c>
      <c r="E3215" s="49">
        <v>1</v>
      </c>
      <c r="F3215" s="50">
        <v>4.1399999999999997</v>
      </c>
      <c r="G3215" s="51">
        <f t="shared" ref="G3215:G3216" si="196">TRUNC(F3215*E3215,2)</f>
        <v>4.1399999999999997</v>
      </c>
    </row>
    <row r="3216" spans="1:7" ht="40.799999999999997">
      <c r="A3216" s="52" t="s">
        <v>357</v>
      </c>
      <c r="B3216" s="53" t="s">
        <v>358</v>
      </c>
      <c r="C3216" s="54" t="s">
        <v>17</v>
      </c>
      <c r="D3216" s="54" t="s">
        <v>32</v>
      </c>
      <c r="E3216" s="49">
        <v>1</v>
      </c>
      <c r="F3216" s="50">
        <v>13.3</v>
      </c>
      <c r="G3216" s="51">
        <f t="shared" si="196"/>
        <v>13.3</v>
      </c>
    </row>
    <row r="3217" spans="1:7">
      <c r="A3217" s="123" t="s">
        <v>190</v>
      </c>
      <c r="B3217" s="124"/>
      <c r="C3217" s="124"/>
      <c r="D3217" s="124"/>
      <c r="E3217" s="124"/>
      <c r="F3217" s="124"/>
      <c r="G3217" s="55">
        <v>4.7300000000000004</v>
      </c>
    </row>
    <row r="3218" spans="1:7">
      <c r="A3218" s="123" t="s">
        <v>191</v>
      </c>
      <c r="B3218" s="124"/>
      <c r="C3218" s="124"/>
      <c r="D3218" s="124"/>
      <c r="E3218" s="124"/>
      <c r="F3218" s="124"/>
      <c r="G3218" s="55">
        <v>12.71</v>
      </c>
    </row>
    <row r="3219" spans="1:7">
      <c r="A3219" s="123" t="s">
        <v>192</v>
      </c>
      <c r="B3219" s="124"/>
      <c r="C3219" s="124"/>
      <c r="D3219" s="124"/>
      <c r="E3219" s="124"/>
      <c r="F3219" s="124"/>
      <c r="G3219" s="56">
        <f>SUM(G3217:G3218)</f>
        <v>17.440000000000001</v>
      </c>
    </row>
    <row r="3220" spans="1:7">
      <c r="A3220" s="123" t="s">
        <v>193</v>
      </c>
      <c r="B3220" s="124"/>
      <c r="C3220" s="124"/>
      <c r="D3220" s="124"/>
      <c r="E3220" s="124"/>
      <c r="F3220" s="124"/>
      <c r="G3220" s="55">
        <f>G3217*116.78%</f>
        <v>5.5236939999999999</v>
      </c>
    </row>
    <row r="3221" spans="1:7">
      <c r="A3221" s="123" t="s">
        <v>194</v>
      </c>
      <c r="B3221" s="124"/>
      <c r="C3221" s="124"/>
      <c r="D3221" s="124"/>
      <c r="E3221" s="124"/>
      <c r="F3221" s="124"/>
      <c r="G3221" s="55">
        <f>(G3220+G3219)*22.23%</f>
        <v>5.1048291762</v>
      </c>
    </row>
    <row r="3222" spans="1:7">
      <c r="A3222" s="123" t="s">
        <v>195</v>
      </c>
      <c r="B3222" s="124"/>
      <c r="C3222" s="124"/>
      <c r="D3222" s="124"/>
      <c r="E3222" s="124"/>
      <c r="F3222" s="124"/>
      <c r="G3222" s="55">
        <v>0</v>
      </c>
    </row>
    <row r="3223" spans="1:7">
      <c r="A3223" s="123" t="s">
        <v>196</v>
      </c>
      <c r="B3223" s="124"/>
      <c r="C3223" s="124"/>
      <c r="D3223" s="124"/>
      <c r="E3223" s="124"/>
      <c r="F3223" s="124"/>
      <c r="G3223" s="55">
        <f>SUM(G3220:G3222)</f>
        <v>10.6285231762</v>
      </c>
    </row>
    <row r="3224" spans="1:7">
      <c r="A3224" s="123" t="s">
        <v>197</v>
      </c>
      <c r="B3224" s="124"/>
      <c r="C3224" s="124"/>
      <c r="D3224" s="124"/>
      <c r="E3224" s="124"/>
      <c r="F3224" s="124"/>
      <c r="G3224" s="56">
        <f>TRUNC(G3219+G3223,2)</f>
        <v>28.06</v>
      </c>
    </row>
    <row r="3225" spans="1:7">
      <c r="A3225" s="123" t="s">
        <v>198</v>
      </c>
      <c r="B3225" s="124"/>
      <c r="C3225" s="124"/>
      <c r="D3225" s="124"/>
      <c r="E3225" s="124"/>
      <c r="F3225" s="124"/>
      <c r="G3225" s="55">
        <v>93</v>
      </c>
    </row>
    <row r="3226" spans="1:7">
      <c r="A3226" s="123" t="s">
        <v>199</v>
      </c>
      <c r="B3226" s="124"/>
      <c r="C3226" s="124"/>
      <c r="D3226" s="124"/>
      <c r="E3226" s="124"/>
      <c r="F3226" s="124"/>
      <c r="G3226" s="56">
        <f>TRUNC(G3224*G3225,2)</f>
        <v>2609.58</v>
      </c>
    </row>
    <row r="3227" spans="1:7">
      <c r="A3227" s="125"/>
      <c r="B3227" s="126"/>
      <c r="C3227" s="126"/>
      <c r="D3227" s="126"/>
      <c r="E3227" s="126"/>
      <c r="F3227" s="126"/>
      <c r="G3227" s="127"/>
    </row>
    <row r="3228" spans="1:7" ht="40.799999999999997">
      <c r="A3228" s="46" t="s">
        <v>144</v>
      </c>
      <c r="B3228" s="47" t="s">
        <v>145</v>
      </c>
      <c r="C3228" s="48" t="s">
        <v>17</v>
      </c>
      <c r="D3228" s="48" t="s">
        <v>32</v>
      </c>
      <c r="E3228" s="49"/>
      <c r="F3228" s="50"/>
      <c r="G3228" s="51"/>
    </row>
    <row r="3229" spans="1:7" ht="40.799999999999997">
      <c r="A3229" s="52">
        <v>1571</v>
      </c>
      <c r="B3229" s="53" t="s">
        <v>359</v>
      </c>
      <c r="C3229" s="54" t="s">
        <v>45</v>
      </c>
      <c r="D3229" s="54" t="s">
        <v>32</v>
      </c>
      <c r="E3229" s="49">
        <v>1</v>
      </c>
      <c r="F3229" s="50">
        <v>0.56000000000000005</v>
      </c>
      <c r="G3229" s="51">
        <f t="shared" ref="G3229:G3232" si="197">TRUNC(F3229*E3229,2)</f>
        <v>0.56000000000000005</v>
      </c>
    </row>
    <row r="3230" spans="1:7" ht="20.399999999999999">
      <c r="A3230" s="52">
        <v>34653</v>
      </c>
      <c r="B3230" s="53" t="s">
        <v>360</v>
      </c>
      <c r="C3230" s="54" t="s">
        <v>45</v>
      </c>
      <c r="D3230" s="54" t="s">
        <v>32</v>
      </c>
      <c r="E3230" s="49">
        <v>1</v>
      </c>
      <c r="F3230" s="50">
        <v>6.13</v>
      </c>
      <c r="G3230" s="51">
        <f t="shared" si="197"/>
        <v>6.13</v>
      </c>
    </row>
    <row r="3231" spans="1:7" ht="20.399999999999999">
      <c r="A3231" s="52" t="s">
        <v>340</v>
      </c>
      <c r="B3231" s="53" t="s">
        <v>341</v>
      </c>
      <c r="C3231" s="54" t="s">
        <v>17</v>
      </c>
      <c r="D3231" s="54" t="s">
        <v>189</v>
      </c>
      <c r="E3231" s="49">
        <v>6.6000000000000003E-2</v>
      </c>
      <c r="F3231" s="50">
        <v>10.31</v>
      </c>
      <c r="G3231" s="51">
        <f t="shared" si="197"/>
        <v>0.68</v>
      </c>
    </row>
    <row r="3232" spans="1:7" ht="20.399999999999999">
      <c r="A3232" s="52" t="s">
        <v>342</v>
      </c>
      <c r="B3232" s="53" t="s">
        <v>343</v>
      </c>
      <c r="C3232" s="54" t="s">
        <v>17</v>
      </c>
      <c r="D3232" s="54" t="s">
        <v>189</v>
      </c>
      <c r="E3232" s="49">
        <v>6.6000000000000003E-2</v>
      </c>
      <c r="F3232" s="50">
        <v>12.21</v>
      </c>
      <c r="G3232" s="51">
        <f t="shared" si="197"/>
        <v>0.8</v>
      </c>
    </row>
    <row r="3233" spans="1:7">
      <c r="A3233" s="123" t="s">
        <v>190</v>
      </c>
      <c r="B3233" s="124"/>
      <c r="C3233" s="124"/>
      <c r="D3233" s="124"/>
      <c r="E3233" s="124"/>
      <c r="F3233" s="124"/>
      <c r="G3233" s="55">
        <v>0.88</v>
      </c>
    </row>
    <row r="3234" spans="1:7">
      <c r="A3234" s="123" t="s">
        <v>191</v>
      </c>
      <c r="B3234" s="124"/>
      <c r="C3234" s="124"/>
      <c r="D3234" s="124"/>
      <c r="E3234" s="124"/>
      <c r="F3234" s="124"/>
      <c r="G3234" s="55">
        <v>7.3</v>
      </c>
    </row>
    <row r="3235" spans="1:7">
      <c r="A3235" s="123" t="s">
        <v>192</v>
      </c>
      <c r="B3235" s="124"/>
      <c r="C3235" s="124"/>
      <c r="D3235" s="124"/>
      <c r="E3235" s="124"/>
      <c r="F3235" s="124"/>
      <c r="G3235" s="56">
        <f>SUM(G3233:G3234)</f>
        <v>8.18</v>
      </c>
    </row>
    <row r="3236" spans="1:7">
      <c r="A3236" s="123" t="s">
        <v>193</v>
      </c>
      <c r="B3236" s="124"/>
      <c r="C3236" s="124"/>
      <c r="D3236" s="124"/>
      <c r="E3236" s="124"/>
      <c r="F3236" s="124"/>
      <c r="G3236" s="55">
        <f>G3233*116.78%</f>
        <v>1.0276639999999999</v>
      </c>
    </row>
    <row r="3237" spans="1:7">
      <c r="A3237" s="123" t="s">
        <v>194</v>
      </c>
      <c r="B3237" s="124"/>
      <c r="C3237" s="124"/>
      <c r="D3237" s="124"/>
      <c r="E3237" s="124"/>
      <c r="F3237" s="124"/>
      <c r="G3237" s="55">
        <f>(G3236+G3235)*22.23%</f>
        <v>2.0468637072</v>
      </c>
    </row>
    <row r="3238" spans="1:7">
      <c r="A3238" s="123" t="s">
        <v>195</v>
      </c>
      <c r="B3238" s="124"/>
      <c r="C3238" s="124"/>
      <c r="D3238" s="124"/>
      <c r="E3238" s="124"/>
      <c r="F3238" s="124"/>
      <c r="G3238" s="55">
        <v>0</v>
      </c>
    </row>
    <row r="3239" spans="1:7">
      <c r="A3239" s="123" t="s">
        <v>196</v>
      </c>
      <c r="B3239" s="124"/>
      <c r="C3239" s="124"/>
      <c r="D3239" s="124"/>
      <c r="E3239" s="124"/>
      <c r="F3239" s="124"/>
      <c r="G3239" s="55">
        <f>SUM(G3236:G3238)</f>
        <v>3.0745277071999997</v>
      </c>
    </row>
    <row r="3240" spans="1:7">
      <c r="A3240" s="123" t="s">
        <v>197</v>
      </c>
      <c r="B3240" s="124"/>
      <c r="C3240" s="124"/>
      <c r="D3240" s="124"/>
      <c r="E3240" s="124"/>
      <c r="F3240" s="124"/>
      <c r="G3240" s="56">
        <f>TRUNC(G3235+G3239,2)</f>
        <v>11.25</v>
      </c>
    </row>
    <row r="3241" spans="1:7">
      <c r="A3241" s="123" t="s">
        <v>198</v>
      </c>
      <c r="B3241" s="124"/>
      <c r="C3241" s="124"/>
      <c r="D3241" s="124"/>
      <c r="E3241" s="124"/>
      <c r="F3241" s="124"/>
      <c r="G3241" s="55">
        <v>8</v>
      </c>
    </row>
    <row r="3242" spans="1:7">
      <c r="A3242" s="123" t="s">
        <v>199</v>
      </c>
      <c r="B3242" s="124"/>
      <c r="C3242" s="124"/>
      <c r="D3242" s="124"/>
      <c r="E3242" s="124"/>
      <c r="F3242" s="124"/>
      <c r="G3242" s="56">
        <f>TRUNC(G3240*G3241,2)</f>
        <v>90</v>
      </c>
    </row>
    <row r="3243" spans="1:7">
      <c r="A3243" s="125"/>
      <c r="B3243" s="126"/>
      <c r="C3243" s="126"/>
      <c r="D3243" s="126"/>
      <c r="E3243" s="126"/>
      <c r="F3243" s="126"/>
      <c r="G3243" s="127"/>
    </row>
    <row r="3244" spans="1:7" ht="40.799999999999997">
      <c r="A3244" s="46" t="s">
        <v>146</v>
      </c>
      <c r="B3244" s="47" t="s">
        <v>147</v>
      </c>
      <c r="C3244" s="48" t="s">
        <v>17</v>
      </c>
      <c r="D3244" s="48" t="s">
        <v>32</v>
      </c>
      <c r="E3244" s="49"/>
      <c r="F3244" s="50"/>
      <c r="G3244" s="51"/>
    </row>
    <row r="3245" spans="1:7" ht="40.799999999999997">
      <c r="A3245" s="52">
        <v>1571</v>
      </c>
      <c r="B3245" s="53" t="s">
        <v>359</v>
      </c>
      <c r="C3245" s="54" t="s">
        <v>45</v>
      </c>
      <c r="D3245" s="54" t="s">
        <v>32</v>
      </c>
      <c r="E3245" s="49">
        <v>1</v>
      </c>
      <c r="F3245" s="50">
        <v>0.56000000000000005</v>
      </c>
      <c r="G3245" s="51">
        <f t="shared" ref="G3245:G3248" si="198">TRUNC(F3245*E3245,2)</f>
        <v>0.56000000000000005</v>
      </c>
    </row>
    <row r="3246" spans="1:7" ht="20.399999999999999">
      <c r="A3246" s="52">
        <v>34653</v>
      </c>
      <c r="B3246" s="53" t="s">
        <v>360</v>
      </c>
      <c r="C3246" s="54" t="s">
        <v>45</v>
      </c>
      <c r="D3246" s="54" t="s">
        <v>32</v>
      </c>
      <c r="E3246" s="49">
        <v>1</v>
      </c>
      <c r="F3246" s="50">
        <v>6.13</v>
      </c>
      <c r="G3246" s="51">
        <f t="shared" si="198"/>
        <v>6.13</v>
      </c>
    </row>
    <row r="3247" spans="1:7" ht="20.399999999999999">
      <c r="A3247" s="52" t="s">
        <v>340</v>
      </c>
      <c r="B3247" s="53" t="s">
        <v>341</v>
      </c>
      <c r="C3247" s="54" t="s">
        <v>17</v>
      </c>
      <c r="D3247" s="54" t="s">
        <v>189</v>
      </c>
      <c r="E3247" s="49">
        <v>6.6000000000000003E-2</v>
      </c>
      <c r="F3247" s="50">
        <v>10.31</v>
      </c>
      <c r="G3247" s="51">
        <f t="shared" si="198"/>
        <v>0.68</v>
      </c>
    </row>
    <row r="3248" spans="1:7" ht="20.399999999999999">
      <c r="A3248" s="52" t="s">
        <v>342</v>
      </c>
      <c r="B3248" s="53" t="s">
        <v>343</v>
      </c>
      <c r="C3248" s="54" t="s">
        <v>17</v>
      </c>
      <c r="D3248" s="54" t="s">
        <v>189</v>
      </c>
      <c r="E3248" s="49">
        <v>6.6000000000000003E-2</v>
      </c>
      <c r="F3248" s="50">
        <v>12.21</v>
      </c>
      <c r="G3248" s="51">
        <f t="shared" si="198"/>
        <v>0.8</v>
      </c>
    </row>
    <row r="3249" spans="1:7">
      <c r="A3249" s="123" t="s">
        <v>190</v>
      </c>
      <c r="B3249" s="124"/>
      <c r="C3249" s="124"/>
      <c r="D3249" s="124"/>
      <c r="E3249" s="124"/>
      <c r="F3249" s="124"/>
      <c r="G3249" s="55">
        <v>0.88</v>
      </c>
    </row>
    <row r="3250" spans="1:7">
      <c r="A3250" s="123" t="s">
        <v>191</v>
      </c>
      <c r="B3250" s="124"/>
      <c r="C3250" s="124"/>
      <c r="D3250" s="124"/>
      <c r="E3250" s="124"/>
      <c r="F3250" s="124"/>
      <c r="G3250" s="55">
        <v>7.3</v>
      </c>
    </row>
    <row r="3251" spans="1:7">
      <c r="A3251" s="123" t="s">
        <v>192</v>
      </c>
      <c r="B3251" s="124"/>
      <c r="C3251" s="124"/>
      <c r="D3251" s="124"/>
      <c r="E3251" s="124"/>
      <c r="F3251" s="124"/>
      <c r="G3251" s="56">
        <f>SUM(G3249:G3250)</f>
        <v>8.18</v>
      </c>
    </row>
    <row r="3252" spans="1:7">
      <c r="A3252" s="123" t="s">
        <v>193</v>
      </c>
      <c r="B3252" s="124"/>
      <c r="C3252" s="124"/>
      <c r="D3252" s="124"/>
      <c r="E3252" s="124"/>
      <c r="F3252" s="124"/>
      <c r="G3252" s="55">
        <f>G3249*116.78%</f>
        <v>1.0276639999999999</v>
      </c>
    </row>
    <row r="3253" spans="1:7">
      <c r="A3253" s="123" t="s">
        <v>194</v>
      </c>
      <c r="B3253" s="124"/>
      <c r="C3253" s="124"/>
      <c r="D3253" s="124"/>
      <c r="E3253" s="124"/>
      <c r="F3253" s="124"/>
      <c r="G3253" s="55">
        <f>(G3252+G3251)*22.23%</f>
        <v>2.0468637072</v>
      </c>
    </row>
    <row r="3254" spans="1:7">
      <c r="A3254" s="123" t="s">
        <v>195</v>
      </c>
      <c r="B3254" s="124"/>
      <c r="C3254" s="124"/>
      <c r="D3254" s="124"/>
      <c r="E3254" s="124"/>
      <c r="F3254" s="124"/>
      <c r="G3254" s="55">
        <v>0</v>
      </c>
    </row>
    <row r="3255" spans="1:7">
      <c r="A3255" s="123" t="s">
        <v>196</v>
      </c>
      <c r="B3255" s="124"/>
      <c r="C3255" s="124"/>
      <c r="D3255" s="124"/>
      <c r="E3255" s="124"/>
      <c r="F3255" s="124"/>
      <c r="G3255" s="55">
        <f>SUM(G3252:G3254)</f>
        <v>3.0745277071999997</v>
      </c>
    </row>
    <row r="3256" spans="1:7">
      <c r="A3256" s="123" t="s">
        <v>197</v>
      </c>
      <c r="B3256" s="124"/>
      <c r="C3256" s="124"/>
      <c r="D3256" s="124"/>
      <c r="E3256" s="124"/>
      <c r="F3256" s="124"/>
      <c r="G3256" s="56">
        <f>TRUNC(G3251+G3255,2)</f>
        <v>11.25</v>
      </c>
    </row>
    <row r="3257" spans="1:7">
      <c r="A3257" s="123" t="s">
        <v>198</v>
      </c>
      <c r="B3257" s="124"/>
      <c r="C3257" s="124"/>
      <c r="D3257" s="124"/>
      <c r="E3257" s="124"/>
      <c r="F3257" s="124"/>
      <c r="G3257" s="55">
        <v>25</v>
      </c>
    </row>
    <row r="3258" spans="1:7">
      <c r="A3258" s="123" t="s">
        <v>199</v>
      </c>
      <c r="B3258" s="124"/>
      <c r="C3258" s="124"/>
      <c r="D3258" s="124"/>
      <c r="E3258" s="124"/>
      <c r="F3258" s="124"/>
      <c r="G3258" s="56">
        <f>TRUNC(G3256*G3257,2)</f>
        <v>281.25</v>
      </c>
    </row>
    <row r="3259" spans="1:7">
      <c r="A3259" s="125"/>
      <c r="B3259" s="126"/>
      <c r="C3259" s="126"/>
      <c r="D3259" s="126"/>
      <c r="E3259" s="126"/>
      <c r="F3259" s="126"/>
      <c r="G3259" s="127"/>
    </row>
    <row r="3260" spans="1:7" ht="51">
      <c r="A3260" s="46" t="s">
        <v>148</v>
      </c>
      <c r="B3260" s="47" t="s">
        <v>149</v>
      </c>
      <c r="C3260" s="48" t="s">
        <v>17</v>
      </c>
      <c r="D3260" s="48" t="s">
        <v>32</v>
      </c>
      <c r="E3260" s="49"/>
      <c r="F3260" s="50"/>
      <c r="G3260" s="51"/>
    </row>
    <row r="3261" spans="1:7" ht="40.799999999999997">
      <c r="A3261" s="52">
        <v>11950</v>
      </c>
      <c r="B3261" s="53" t="s">
        <v>233</v>
      </c>
      <c r="C3261" s="54" t="s">
        <v>45</v>
      </c>
      <c r="D3261" s="54" t="s">
        <v>32</v>
      </c>
      <c r="E3261" s="49">
        <v>2</v>
      </c>
      <c r="F3261" s="50">
        <v>0.13</v>
      </c>
      <c r="G3261" s="51">
        <f t="shared" ref="G3261:G3264" si="199">TRUNC(F3261*E3261,2)</f>
        <v>0.26</v>
      </c>
    </row>
    <row r="3262" spans="1:7" ht="30.6">
      <c r="A3262" s="52">
        <v>2559</v>
      </c>
      <c r="B3262" s="53" t="s">
        <v>361</v>
      </c>
      <c r="C3262" s="54" t="s">
        <v>45</v>
      </c>
      <c r="D3262" s="54" t="s">
        <v>32</v>
      </c>
      <c r="E3262" s="49">
        <v>1</v>
      </c>
      <c r="F3262" s="50">
        <v>6.91</v>
      </c>
      <c r="G3262" s="51">
        <f t="shared" si="199"/>
        <v>6.91</v>
      </c>
    </row>
    <row r="3263" spans="1:7" ht="20.399999999999999">
      <c r="A3263" s="52" t="s">
        <v>340</v>
      </c>
      <c r="B3263" s="53" t="s">
        <v>341</v>
      </c>
      <c r="C3263" s="54" t="s">
        <v>17</v>
      </c>
      <c r="D3263" s="54" t="s">
        <v>189</v>
      </c>
      <c r="E3263" s="49">
        <v>0.34339999999999998</v>
      </c>
      <c r="F3263" s="50">
        <v>10.31</v>
      </c>
      <c r="G3263" s="51">
        <f t="shared" si="199"/>
        <v>3.54</v>
      </c>
    </row>
    <row r="3264" spans="1:7" ht="20.399999999999999">
      <c r="A3264" s="52" t="s">
        <v>342</v>
      </c>
      <c r="B3264" s="53" t="s">
        <v>343</v>
      </c>
      <c r="C3264" s="54" t="s">
        <v>17</v>
      </c>
      <c r="D3264" s="54" t="s">
        <v>189</v>
      </c>
      <c r="E3264" s="49">
        <v>0.34339999999999998</v>
      </c>
      <c r="F3264" s="50">
        <v>12.21</v>
      </c>
      <c r="G3264" s="51">
        <f t="shared" si="199"/>
        <v>4.1900000000000004</v>
      </c>
    </row>
    <row r="3265" spans="1:7">
      <c r="A3265" s="123" t="s">
        <v>190</v>
      </c>
      <c r="B3265" s="124"/>
      <c r="C3265" s="124"/>
      <c r="D3265" s="124"/>
      <c r="E3265" s="124"/>
      <c r="F3265" s="124"/>
      <c r="G3265" s="55">
        <v>4.59</v>
      </c>
    </row>
    <row r="3266" spans="1:7">
      <c r="A3266" s="123" t="s">
        <v>191</v>
      </c>
      <c r="B3266" s="124"/>
      <c r="C3266" s="124"/>
      <c r="D3266" s="124"/>
      <c r="E3266" s="124"/>
      <c r="F3266" s="124"/>
      <c r="G3266" s="55">
        <v>10.32</v>
      </c>
    </row>
    <row r="3267" spans="1:7">
      <c r="A3267" s="123" t="s">
        <v>192</v>
      </c>
      <c r="B3267" s="124"/>
      <c r="C3267" s="124"/>
      <c r="D3267" s="124"/>
      <c r="E3267" s="124"/>
      <c r="F3267" s="124"/>
      <c r="G3267" s="56">
        <f>SUM(G3265:G3266)</f>
        <v>14.91</v>
      </c>
    </row>
    <row r="3268" spans="1:7">
      <c r="A3268" s="123" t="s">
        <v>193</v>
      </c>
      <c r="B3268" s="124"/>
      <c r="C3268" s="124"/>
      <c r="D3268" s="124"/>
      <c r="E3268" s="124"/>
      <c r="F3268" s="124"/>
      <c r="G3268" s="55">
        <f>G3265*116.78%</f>
        <v>5.3602019999999992</v>
      </c>
    </row>
    <row r="3269" spans="1:7">
      <c r="A3269" s="123" t="s">
        <v>194</v>
      </c>
      <c r="B3269" s="124"/>
      <c r="C3269" s="124"/>
      <c r="D3269" s="124"/>
      <c r="E3269" s="124"/>
      <c r="F3269" s="124"/>
      <c r="G3269" s="55">
        <f>(G3268+G3267)*22.23%</f>
        <v>4.5060659045999998</v>
      </c>
    </row>
    <row r="3270" spans="1:7">
      <c r="A3270" s="123" t="s">
        <v>195</v>
      </c>
      <c r="B3270" s="124"/>
      <c r="C3270" s="124"/>
      <c r="D3270" s="124"/>
      <c r="E3270" s="124"/>
      <c r="F3270" s="124"/>
      <c r="G3270" s="55">
        <v>0</v>
      </c>
    </row>
    <row r="3271" spans="1:7">
      <c r="A3271" s="123" t="s">
        <v>196</v>
      </c>
      <c r="B3271" s="124"/>
      <c r="C3271" s="124"/>
      <c r="D3271" s="124"/>
      <c r="E3271" s="124"/>
      <c r="F3271" s="124"/>
      <c r="G3271" s="55">
        <f>SUM(G3268:G3270)</f>
        <v>9.866267904599999</v>
      </c>
    </row>
    <row r="3272" spans="1:7">
      <c r="A3272" s="123" t="s">
        <v>197</v>
      </c>
      <c r="B3272" s="124"/>
      <c r="C3272" s="124"/>
      <c r="D3272" s="124"/>
      <c r="E3272" s="124"/>
      <c r="F3272" s="124"/>
      <c r="G3272" s="56">
        <f>TRUNC(G3267+G3271,2)</f>
        <v>24.77</v>
      </c>
    </row>
    <row r="3273" spans="1:7">
      <c r="A3273" s="123" t="s">
        <v>198</v>
      </c>
      <c r="B3273" s="124"/>
      <c r="C3273" s="124"/>
      <c r="D3273" s="124"/>
      <c r="E3273" s="124"/>
      <c r="F3273" s="124"/>
      <c r="G3273" s="55">
        <v>4</v>
      </c>
    </row>
    <row r="3274" spans="1:7">
      <c r="A3274" s="123" t="s">
        <v>199</v>
      </c>
      <c r="B3274" s="124"/>
      <c r="C3274" s="124"/>
      <c r="D3274" s="124"/>
      <c r="E3274" s="124"/>
      <c r="F3274" s="124"/>
      <c r="G3274" s="56">
        <f>TRUNC(G3272*G3273,2)</f>
        <v>99.08</v>
      </c>
    </row>
    <row r="3275" spans="1:7">
      <c r="A3275" s="125"/>
      <c r="B3275" s="126"/>
      <c r="C3275" s="126"/>
      <c r="D3275" s="126"/>
      <c r="E3275" s="126"/>
      <c r="F3275" s="126"/>
      <c r="G3275" s="127"/>
    </row>
    <row r="3276" spans="1:7" ht="51">
      <c r="A3276" s="46" t="s">
        <v>150</v>
      </c>
      <c r="B3276" s="47" t="s">
        <v>151</v>
      </c>
      <c r="C3276" s="48" t="s">
        <v>17</v>
      </c>
      <c r="D3276" s="48" t="s">
        <v>32</v>
      </c>
      <c r="E3276" s="49"/>
      <c r="F3276" s="50"/>
      <c r="G3276" s="51"/>
    </row>
    <row r="3277" spans="1:7" ht="40.799999999999997">
      <c r="A3277" s="52">
        <v>11950</v>
      </c>
      <c r="B3277" s="53" t="s">
        <v>233</v>
      </c>
      <c r="C3277" s="54" t="s">
        <v>45</v>
      </c>
      <c r="D3277" s="54" t="s">
        <v>32</v>
      </c>
      <c r="E3277" s="49">
        <v>2</v>
      </c>
      <c r="F3277" s="50">
        <v>0.13</v>
      </c>
      <c r="G3277" s="51">
        <f t="shared" ref="G3277:G3280" si="200">TRUNC(F3277*E3277,2)</f>
        <v>0.26</v>
      </c>
    </row>
    <row r="3278" spans="1:7" ht="30.6">
      <c r="A3278" s="52">
        <v>14054</v>
      </c>
      <c r="B3278" s="53" t="s">
        <v>362</v>
      </c>
      <c r="C3278" s="54" t="s">
        <v>45</v>
      </c>
      <c r="D3278" s="54" t="s">
        <v>32</v>
      </c>
      <c r="E3278" s="49">
        <v>1</v>
      </c>
      <c r="F3278" s="50">
        <v>8.34</v>
      </c>
      <c r="G3278" s="51">
        <f t="shared" si="200"/>
        <v>8.34</v>
      </c>
    </row>
    <row r="3279" spans="1:7" ht="20.399999999999999">
      <c r="A3279" s="52" t="s">
        <v>340</v>
      </c>
      <c r="B3279" s="53" t="s">
        <v>341</v>
      </c>
      <c r="C3279" s="54" t="s">
        <v>17</v>
      </c>
      <c r="D3279" s="54" t="s">
        <v>189</v>
      </c>
      <c r="E3279" s="49">
        <v>0.35699999999999998</v>
      </c>
      <c r="F3279" s="50">
        <v>10.31</v>
      </c>
      <c r="G3279" s="51">
        <f t="shared" si="200"/>
        <v>3.68</v>
      </c>
    </row>
    <row r="3280" spans="1:7" ht="20.399999999999999">
      <c r="A3280" s="52" t="s">
        <v>342</v>
      </c>
      <c r="B3280" s="53" t="s">
        <v>343</v>
      </c>
      <c r="C3280" s="54" t="s">
        <v>17</v>
      </c>
      <c r="D3280" s="54" t="s">
        <v>189</v>
      </c>
      <c r="E3280" s="49">
        <v>0.35699999999999998</v>
      </c>
      <c r="F3280" s="50">
        <v>12.21</v>
      </c>
      <c r="G3280" s="51">
        <f t="shared" si="200"/>
        <v>4.3499999999999996</v>
      </c>
    </row>
    <row r="3281" spans="1:7">
      <c r="A3281" s="123" t="s">
        <v>190</v>
      </c>
      <c r="B3281" s="124"/>
      <c r="C3281" s="124"/>
      <c r="D3281" s="124"/>
      <c r="E3281" s="124"/>
      <c r="F3281" s="124"/>
      <c r="G3281" s="55">
        <v>4.78</v>
      </c>
    </row>
    <row r="3282" spans="1:7">
      <c r="A3282" s="123" t="s">
        <v>191</v>
      </c>
      <c r="B3282" s="124"/>
      <c r="C3282" s="124"/>
      <c r="D3282" s="124"/>
      <c r="E3282" s="124"/>
      <c r="F3282" s="124"/>
      <c r="G3282" s="55">
        <v>11.869999999999997</v>
      </c>
    </row>
    <row r="3283" spans="1:7">
      <c r="A3283" s="123" t="s">
        <v>192</v>
      </c>
      <c r="B3283" s="124"/>
      <c r="C3283" s="124"/>
      <c r="D3283" s="124"/>
      <c r="E3283" s="124"/>
      <c r="F3283" s="124"/>
      <c r="G3283" s="56">
        <f>SUM(G3281:G3282)</f>
        <v>16.649999999999999</v>
      </c>
    </row>
    <row r="3284" spans="1:7">
      <c r="A3284" s="123" t="s">
        <v>193</v>
      </c>
      <c r="B3284" s="124"/>
      <c r="C3284" s="124"/>
      <c r="D3284" s="124"/>
      <c r="E3284" s="124"/>
      <c r="F3284" s="124"/>
      <c r="G3284" s="55">
        <f>G3281*116.78%</f>
        <v>5.582084</v>
      </c>
    </row>
    <row r="3285" spans="1:7">
      <c r="A3285" s="123" t="s">
        <v>194</v>
      </c>
      <c r="B3285" s="124"/>
      <c r="C3285" s="124"/>
      <c r="D3285" s="124"/>
      <c r="E3285" s="124"/>
      <c r="F3285" s="124"/>
      <c r="G3285" s="55">
        <f>(G3284+G3283)*22.23%</f>
        <v>4.9421922731999999</v>
      </c>
    </row>
    <row r="3286" spans="1:7">
      <c r="A3286" s="123" t="s">
        <v>195</v>
      </c>
      <c r="B3286" s="124"/>
      <c r="C3286" s="124"/>
      <c r="D3286" s="124"/>
      <c r="E3286" s="124"/>
      <c r="F3286" s="124"/>
      <c r="G3286" s="55">
        <v>0</v>
      </c>
    </row>
    <row r="3287" spans="1:7">
      <c r="A3287" s="123" t="s">
        <v>196</v>
      </c>
      <c r="B3287" s="124"/>
      <c r="C3287" s="124"/>
      <c r="D3287" s="124"/>
      <c r="E3287" s="124"/>
      <c r="F3287" s="124"/>
      <c r="G3287" s="55">
        <f>SUM(G3284:G3286)</f>
        <v>10.5242762732</v>
      </c>
    </row>
    <row r="3288" spans="1:7">
      <c r="A3288" s="123" t="s">
        <v>197</v>
      </c>
      <c r="B3288" s="124"/>
      <c r="C3288" s="124"/>
      <c r="D3288" s="124"/>
      <c r="E3288" s="124"/>
      <c r="F3288" s="124"/>
      <c r="G3288" s="56">
        <f>TRUNC(G3283+G3287,2)</f>
        <v>27.17</v>
      </c>
    </row>
    <row r="3289" spans="1:7">
      <c r="A3289" s="123" t="s">
        <v>198</v>
      </c>
      <c r="B3289" s="124"/>
      <c r="C3289" s="124"/>
      <c r="D3289" s="124"/>
      <c r="E3289" s="124"/>
      <c r="F3289" s="124"/>
      <c r="G3289" s="55">
        <v>48</v>
      </c>
    </row>
    <row r="3290" spans="1:7">
      <c r="A3290" s="123" t="s">
        <v>199</v>
      </c>
      <c r="B3290" s="124"/>
      <c r="C3290" s="124"/>
      <c r="D3290" s="124"/>
      <c r="E3290" s="124"/>
      <c r="F3290" s="124"/>
      <c r="G3290" s="56">
        <f>TRUNC(G3288*G3289,2)</f>
        <v>1304.1600000000001</v>
      </c>
    </row>
    <row r="3291" spans="1:7">
      <c r="A3291" s="125"/>
      <c r="B3291" s="126"/>
      <c r="C3291" s="126"/>
      <c r="D3291" s="126"/>
      <c r="E3291" s="126"/>
      <c r="F3291" s="126"/>
      <c r="G3291" s="127"/>
    </row>
    <row r="3292" spans="1:7" ht="40.799999999999997">
      <c r="A3292" s="46" t="s">
        <v>152</v>
      </c>
      <c r="B3292" s="47" t="s">
        <v>153</v>
      </c>
      <c r="C3292" s="48" t="s">
        <v>17</v>
      </c>
      <c r="D3292" s="48" t="s">
        <v>32</v>
      </c>
      <c r="E3292" s="49"/>
      <c r="F3292" s="50"/>
      <c r="G3292" s="51"/>
    </row>
    <row r="3293" spans="1:7" ht="30.6">
      <c r="A3293" s="52">
        <v>39385</v>
      </c>
      <c r="B3293" s="53" t="s">
        <v>363</v>
      </c>
      <c r="C3293" s="54" t="s">
        <v>45</v>
      </c>
      <c r="D3293" s="54" t="s">
        <v>32</v>
      </c>
      <c r="E3293" s="49">
        <v>1</v>
      </c>
      <c r="F3293" s="50">
        <v>57.03</v>
      </c>
      <c r="G3293" s="51">
        <f t="shared" ref="G3293:G3295" si="201">TRUNC(F3293*E3293,2)</f>
        <v>57.03</v>
      </c>
    </row>
    <row r="3294" spans="1:7" ht="20.399999999999999">
      <c r="A3294" s="52" t="s">
        <v>340</v>
      </c>
      <c r="B3294" s="53" t="s">
        <v>341</v>
      </c>
      <c r="C3294" s="54" t="s">
        <v>17</v>
      </c>
      <c r="D3294" s="54" t="s">
        <v>189</v>
      </c>
      <c r="E3294" s="49">
        <v>0.2883</v>
      </c>
      <c r="F3294" s="50">
        <v>10.31</v>
      </c>
      <c r="G3294" s="51">
        <f t="shared" si="201"/>
        <v>2.97</v>
      </c>
    </row>
    <row r="3295" spans="1:7" ht="20.399999999999999">
      <c r="A3295" s="52" t="s">
        <v>342</v>
      </c>
      <c r="B3295" s="53" t="s">
        <v>343</v>
      </c>
      <c r="C3295" s="54" t="s">
        <v>17</v>
      </c>
      <c r="D3295" s="54" t="s">
        <v>189</v>
      </c>
      <c r="E3295" s="49">
        <v>0.69199999999999995</v>
      </c>
      <c r="F3295" s="50">
        <v>12.21</v>
      </c>
      <c r="G3295" s="51">
        <f t="shared" si="201"/>
        <v>8.44</v>
      </c>
    </row>
    <row r="3296" spans="1:7">
      <c r="A3296" s="123" t="s">
        <v>190</v>
      </c>
      <c r="B3296" s="124"/>
      <c r="C3296" s="124"/>
      <c r="D3296" s="124"/>
      <c r="E3296" s="124"/>
      <c r="F3296" s="124"/>
      <c r="G3296" s="55">
        <v>6.94</v>
      </c>
    </row>
    <row r="3297" spans="1:7">
      <c r="A3297" s="123" t="s">
        <v>191</v>
      </c>
      <c r="B3297" s="124"/>
      <c r="C3297" s="124"/>
      <c r="D3297" s="124"/>
      <c r="E3297" s="124"/>
      <c r="F3297" s="124"/>
      <c r="G3297" s="55">
        <v>61.510000000000005</v>
      </c>
    </row>
    <row r="3298" spans="1:7">
      <c r="A3298" s="123" t="s">
        <v>192</v>
      </c>
      <c r="B3298" s="124"/>
      <c r="C3298" s="124"/>
      <c r="D3298" s="124"/>
      <c r="E3298" s="124"/>
      <c r="F3298" s="124"/>
      <c r="G3298" s="56">
        <f>SUM(G3296:G3297)</f>
        <v>68.45</v>
      </c>
    </row>
    <row r="3299" spans="1:7">
      <c r="A3299" s="123" t="s">
        <v>193</v>
      </c>
      <c r="B3299" s="124"/>
      <c r="C3299" s="124"/>
      <c r="D3299" s="124"/>
      <c r="E3299" s="124"/>
      <c r="F3299" s="124"/>
      <c r="G3299" s="55">
        <f>G3296*116.78%</f>
        <v>8.1045320000000007</v>
      </c>
    </row>
    <row r="3300" spans="1:7">
      <c r="A3300" s="123" t="s">
        <v>194</v>
      </c>
      <c r="B3300" s="124"/>
      <c r="C3300" s="124"/>
      <c r="D3300" s="124"/>
      <c r="E3300" s="124"/>
      <c r="F3300" s="124"/>
      <c r="G3300" s="55">
        <f>(G3299+G3298)*22.23%</f>
        <v>17.018072463600003</v>
      </c>
    </row>
    <row r="3301" spans="1:7">
      <c r="A3301" s="123" t="s">
        <v>195</v>
      </c>
      <c r="B3301" s="124"/>
      <c r="C3301" s="124"/>
      <c r="D3301" s="124"/>
      <c r="E3301" s="124"/>
      <c r="F3301" s="124"/>
      <c r="G3301" s="55">
        <v>0</v>
      </c>
    </row>
    <row r="3302" spans="1:7">
      <c r="A3302" s="123" t="s">
        <v>196</v>
      </c>
      <c r="B3302" s="124"/>
      <c r="C3302" s="124"/>
      <c r="D3302" s="124"/>
      <c r="E3302" s="124"/>
      <c r="F3302" s="124"/>
      <c r="G3302" s="55">
        <f>SUM(G3299:G3301)</f>
        <v>25.122604463600005</v>
      </c>
    </row>
    <row r="3303" spans="1:7">
      <c r="A3303" s="123" t="s">
        <v>197</v>
      </c>
      <c r="B3303" s="124"/>
      <c r="C3303" s="124"/>
      <c r="D3303" s="124"/>
      <c r="E3303" s="124"/>
      <c r="F3303" s="124"/>
      <c r="G3303" s="56">
        <f>TRUNC(G3298+G3302,2)</f>
        <v>93.57</v>
      </c>
    </row>
    <row r="3304" spans="1:7">
      <c r="A3304" s="123" t="s">
        <v>198</v>
      </c>
      <c r="B3304" s="124"/>
      <c r="C3304" s="124"/>
      <c r="D3304" s="124"/>
      <c r="E3304" s="124"/>
      <c r="F3304" s="124"/>
      <c r="G3304" s="55">
        <v>66</v>
      </c>
    </row>
    <row r="3305" spans="1:7">
      <c r="A3305" s="123" t="s">
        <v>199</v>
      </c>
      <c r="B3305" s="124"/>
      <c r="C3305" s="124"/>
      <c r="D3305" s="124"/>
      <c r="E3305" s="124"/>
      <c r="F3305" s="124"/>
      <c r="G3305" s="56">
        <f>TRUNC(G3303*G3304,2)</f>
        <v>6175.62</v>
      </c>
    </row>
    <row r="3306" spans="1:7">
      <c r="A3306" s="125"/>
      <c r="B3306" s="126"/>
      <c r="C3306" s="126"/>
      <c r="D3306" s="126"/>
      <c r="E3306" s="126"/>
      <c r="F3306" s="126"/>
      <c r="G3306" s="127"/>
    </row>
    <row r="3307" spans="1:7">
      <c r="A3307" s="46" t="s">
        <v>154</v>
      </c>
      <c r="B3307" s="117" t="s">
        <v>155</v>
      </c>
      <c r="C3307" s="117"/>
      <c r="D3307" s="117"/>
      <c r="E3307" s="117"/>
      <c r="F3307" s="117"/>
      <c r="G3307" s="118"/>
    </row>
    <row r="3308" spans="1:7" ht="20.399999999999999">
      <c r="A3308" s="46" t="s">
        <v>156</v>
      </c>
      <c r="B3308" s="47" t="s">
        <v>157</v>
      </c>
      <c r="C3308" s="48" t="s">
        <v>17</v>
      </c>
      <c r="D3308" s="48" t="s">
        <v>21</v>
      </c>
      <c r="E3308" s="49"/>
      <c r="F3308" s="50"/>
      <c r="G3308" s="51"/>
    </row>
    <row r="3309" spans="1:7" ht="61.2">
      <c r="A3309" s="52" t="s">
        <v>364</v>
      </c>
      <c r="B3309" s="53" t="s">
        <v>365</v>
      </c>
      <c r="C3309" s="54" t="s">
        <v>17</v>
      </c>
      <c r="D3309" s="54" t="s">
        <v>366</v>
      </c>
      <c r="E3309" s="49">
        <v>0.25</v>
      </c>
      <c r="F3309" s="50">
        <v>25.7</v>
      </c>
      <c r="G3309" s="51">
        <f t="shared" ref="G3309:G3310" si="202">TRUNC(F3309*E3309,2)</f>
        <v>6.42</v>
      </c>
    </row>
    <row r="3310" spans="1:7" ht="20.399999999999999">
      <c r="A3310" s="52" t="s">
        <v>202</v>
      </c>
      <c r="B3310" s="53" t="s">
        <v>203</v>
      </c>
      <c r="C3310" s="54" t="s">
        <v>17</v>
      </c>
      <c r="D3310" s="54" t="s">
        <v>189</v>
      </c>
      <c r="E3310" s="49">
        <v>0.468611</v>
      </c>
      <c r="F3310" s="50">
        <v>10.24</v>
      </c>
      <c r="G3310" s="51">
        <f t="shared" si="202"/>
        <v>4.79</v>
      </c>
    </row>
    <row r="3311" spans="1:7">
      <c r="A3311" s="123" t="s">
        <v>190</v>
      </c>
      <c r="B3311" s="124"/>
      <c r="C3311" s="124"/>
      <c r="D3311" s="124"/>
      <c r="E3311" s="124"/>
      <c r="F3311" s="124"/>
      <c r="G3311" s="55">
        <v>4.9800000000000004</v>
      </c>
    </row>
    <row r="3312" spans="1:7">
      <c r="A3312" s="123" t="s">
        <v>191</v>
      </c>
      <c r="B3312" s="124"/>
      <c r="C3312" s="124"/>
      <c r="D3312" s="124"/>
      <c r="E3312" s="124"/>
      <c r="F3312" s="124"/>
      <c r="G3312" s="55">
        <v>6.25</v>
      </c>
    </row>
    <row r="3313" spans="1:7">
      <c r="A3313" s="123" t="s">
        <v>192</v>
      </c>
      <c r="B3313" s="124"/>
      <c r="C3313" s="124"/>
      <c r="D3313" s="124"/>
      <c r="E3313" s="124"/>
      <c r="F3313" s="124"/>
      <c r="G3313" s="56">
        <f>SUM(G3311:G3312)</f>
        <v>11.23</v>
      </c>
    </row>
    <row r="3314" spans="1:7">
      <c r="A3314" s="123" t="s">
        <v>193</v>
      </c>
      <c r="B3314" s="124"/>
      <c r="C3314" s="124"/>
      <c r="D3314" s="124"/>
      <c r="E3314" s="124"/>
      <c r="F3314" s="124"/>
      <c r="G3314" s="55">
        <f>G3311*116.78%</f>
        <v>5.8156439999999998</v>
      </c>
    </row>
    <row r="3315" spans="1:7">
      <c r="A3315" s="123" t="s">
        <v>194</v>
      </c>
      <c r="B3315" s="124"/>
      <c r="C3315" s="124"/>
      <c r="D3315" s="124"/>
      <c r="E3315" s="124"/>
      <c r="F3315" s="124"/>
      <c r="G3315" s="55">
        <f>(G3314+G3313)*22.23%</f>
        <v>3.7892466612</v>
      </c>
    </row>
    <row r="3316" spans="1:7">
      <c r="A3316" s="123" t="s">
        <v>195</v>
      </c>
      <c r="B3316" s="124"/>
      <c r="C3316" s="124"/>
      <c r="D3316" s="124"/>
      <c r="E3316" s="124"/>
      <c r="F3316" s="124"/>
      <c r="G3316" s="55">
        <v>0</v>
      </c>
    </row>
    <row r="3317" spans="1:7">
      <c r="A3317" s="123" t="s">
        <v>196</v>
      </c>
      <c r="B3317" s="124"/>
      <c r="C3317" s="124"/>
      <c r="D3317" s="124"/>
      <c r="E3317" s="124"/>
      <c r="F3317" s="124"/>
      <c r="G3317" s="55">
        <f>SUM(G3314:G3316)</f>
        <v>9.6048906611999989</v>
      </c>
    </row>
    <row r="3318" spans="1:7">
      <c r="A3318" s="123" t="s">
        <v>197</v>
      </c>
      <c r="B3318" s="124"/>
      <c r="C3318" s="124"/>
      <c r="D3318" s="124"/>
      <c r="E3318" s="124"/>
      <c r="F3318" s="124"/>
      <c r="G3318" s="56">
        <f>TRUNC(G3313+G3317,2)</f>
        <v>20.83</v>
      </c>
    </row>
    <row r="3319" spans="1:7">
      <c r="A3319" s="123" t="s">
        <v>198</v>
      </c>
      <c r="B3319" s="124"/>
      <c r="C3319" s="124"/>
      <c r="D3319" s="124"/>
      <c r="E3319" s="124"/>
      <c r="F3319" s="124"/>
      <c r="G3319" s="55">
        <v>75</v>
      </c>
    </row>
    <row r="3320" spans="1:7">
      <c r="A3320" s="123" t="s">
        <v>199</v>
      </c>
      <c r="B3320" s="124"/>
      <c r="C3320" s="124"/>
      <c r="D3320" s="124"/>
      <c r="E3320" s="124"/>
      <c r="F3320" s="124"/>
      <c r="G3320" s="56">
        <f>TRUNC(G3318*G3319,2)</f>
        <v>1562.25</v>
      </c>
    </row>
    <row r="3321" spans="1:7">
      <c r="A3321" s="125"/>
      <c r="B3321" s="126"/>
      <c r="C3321" s="126"/>
      <c r="D3321" s="126"/>
      <c r="E3321" s="126"/>
      <c r="F3321" s="126"/>
      <c r="G3321" s="127"/>
    </row>
    <row r="3322" spans="1:7" ht="40.799999999999997">
      <c r="A3322" s="46" t="s">
        <v>158</v>
      </c>
      <c r="B3322" s="47" t="s">
        <v>159</v>
      </c>
      <c r="C3322" s="48" t="s">
        <v>17</v>
      </c>
      <c r="D3322" s="48" t="s">
        <v>21</v>
      </c>
      <c r="E3322" s="49"/>
      <c r="F3322" s="50"/>
      <c r="G3322" s="51"/>
    </row>
    <row r="3323" spans="1:7" ht="61.2">
      <c r="A3323" s="52" t="s">
        <v>367</v>
      </c>
      <c r="B3323" s="53" t="s">
        <v>368</v>
      </c>
      <c r="C3323" s="54" t="s">
        <v>17</v>
      </c>
      <c r="D3323" s="54" t="s">
        <v>217</v>
      </c>
      <c r="E3323" s="49">
        <v>3.5999999999999997E-2</v>
      </c>
      <c r="F3323" s="50">
        <v>126.31</v>
      </c>
      <c r="G3323" s="51">
        <f t="shared" ref="G3323" si="203">TRUNC(F3323*E3323,2)</f>
        <v>4.54</v>
      </c>
    </row>
    <row r="3324" spans="1:7">
      <c r="A3324" s="123" t="s">
        <v>190</v>
      </c>
      <c r="B3324" s="124"/>
      <c r="C3324" s="124"/>
      <c r="D3324" s="124"/>
      <c r="E3324" s="124"/>
      <c r="F3324" s="124"/>
      <c r="G3324" s="55">
        <v>0.33</v>
      </c>
    </row>
    <row r="3325" spans="1:7">
      <c r="A3325" s="123" t="s">
        <v>191</v>
      </c>
      <c r="B3325" s="124"/>
      <c r="C3325" s="124"/>
      <c r="D3325" s="124"/>
      <c r="E3325" s="124"/>
      <c r="F3325" s="124"/>
      <c r="G3325" s="55">
        <v>4.22</v>
      </c>
    </row>
    <row r="3326" spans="1:7">
      <c r="A3326" s="123" t="s">
        <v>192</v>
      </c>
      <c r="B3326" s="124"/>
      <c r="C3326" s="124"/>
      <c r="D3326" s="124"/>
      <c r="E3326" s="124"/>
      <c r="F3326" s="124"/>
      <c r="G3326" s="56">
        <f>SUM(G3324:G3325)</f>
        <v>4.55</v>
      </c>
    </row>
    <row r="3327" spans="1:7">
      <c r="A3327" s="123" t="s">
        <v>193</v>
      </c>
      <c r="B3327" s="124"/>
      <c r="C3327" s="124"/>
      <c r="D3327" s="124"/>
      <c r="E3327" s="124"/>
      <c r="F3327" s="124"/>
      <c r="G3327" s="55">
        <f>G3324*116.78%</f>
        <v>0.38537399999999999</v>
      </c>
    </row>
    <row r="3328" spans="1:7">
      <c r="A3328" s="123" t="s">
        <v>194</v>
      </c>
      <c r="B3328" s="124"/>
      <c r="C3328" s="124"/>
      <c r="D3328" s="124"/>
      <c r="E3328" s="124"/>
      <c r="F3328" s="124"/>
      <c r="G3328" s="55">
        <f>(G3327+G3326)*22.23%</f>
        <v>1.0971336401999998</v>
      </c>
    </row>
    <row r="3329" spans="1:7">
      <c r="A3329" s="123" t="s">
        <v>195</v>
      </c>
      <c r="B3329" s="124"/>
      <c r="C3329" s="124"/>
      <c r="D3329" s="124"/>
      <c r="E3329" s="124"/>
      <c r="F3329" s="124"/>
      <c r="G3329" s="55">
        <v>0</v>
      </c>
    </row>
    <row r="3330" spans="1:7">
      <c r="A3330" s="123" t="s">
        <v>196</v>
      </c>
      <c r="B3330" s="124"/>
      <c r="C3330" s="124"/>
      <c r="D3330" s="124"/>
      <c r="E3330" s="124"/>
      <c r="F3330" s="124"/>
      <c r="G3330" s="55">
        <f>SUM(G3327:G3329)</f>
        <v>1.4825076401999997</v>
      </c>
    </row>
    <row r="3331" spans="1:7">
      <c r="A3331" s="123" t="s">
        <v>197</v>
      </c>
      <c r="B3331" s="124"/>
      <c r="C3331" s="124"/>
      <c r="D3331" s="124"/>
      <c r="E3331" s="124"/>
      <c r="F3331" s="124"/>
      <c r="G3331" s="56">
        <f>TRUNC(G3326+G3330,2)</f>
        <v>6.03</v>
      </c>
    </row>
    <row r="3332" spans="1:7">
      <c r="A3332" s="123" t="s">
        <v>198</v>
      </c>
      <c r="B3332" s="124"/>
      <c r="C3332" s="124"/>
      <c r="D3332" s="124"/>
      <c r="E3332" s="124"/>
      <c r="F3332" s="124"/>
      <c r="G3332" s="55">
        <v>75</v>
      </c>
    </row>
    <row r="3333" spans="1:7">
      <c r="A3333" s="123" t="s">
        <v>199</v>
      </c>
      <c r="B3333" s="124"/>
      <c r="C3333" s="124"/>
      <c r="D3333" s="124"/>
      <c r="E3333" s="124"/>
      <c r="F3333" s="124"/>
      <c r="G3333" s="56">
        <f>TRUNC(G3331*G3332,2)</f>
        <v>452.25</v>
      </c>
    </row>
    <row r="3334" spans="1:7">
      <c r="A3334" s="125"/>
      <c r="B3334" s="126"/>
      <c r="C3334" s="126"/>
      <c r="D3334" s="126"/>
      <c r="E3334" s="126"/>
      <c r="F3334" s="126"/>
      <c r="G3334" s="127"/>
    </row>
    <row r="3335" spans="1:7" ht="20.399999999999999">
      <c r="A3335" s="46" t="s">
        <v>160</v>
      </c>
      <c r="B3335" s="47" t="s">
        <v>161</v>
      </c>
      <c r="C3335" s="48" t="s">
        <v>17</v>
      </c>
      <c r="D3335" s="48" t="s">
        <v>18</v>
      </c>
      <c r="E3335" s="49"/>
      <c r="F3335" s="50"/>
      <c r="G3335" s="51"/>
    </row>
    <row r="3336" spans="1:7" ht="40.799999999999997">
      <c r="A3336" s="52">
        <v>4417</v>
      </c>
      <c r="B3336" s="53" t="s">
        <v>369</v>
      </c>
      <c r="C3336" s="54" t="s">
        <v>45</v>
      </c>
      <c r="D3336" s="54" t="s">
        <v>82</v>
      </c>
      <c r="E3336" s="49">
        <v>1</v>
      </c>
      <c r="F3336" s="50">
        <v>2.79</v>
      </c>
      <c r="G3336" s="51">
        <f t="shared" ref="G3336:G3342" si="204">TRUNC(F3336*E3336,2)</f>
        <v>2.79</v>
      </c>
    </row>
    <row r="3337" spans="1:7" ht="30.6">
      <c r="A3337" s="52">
        <v>4491</v>
      </c>
      <c r="B3337" s="53" t="s">
        <v>370</v>
      </c>
      <c r="C3337" s="54" t="s">
        <v>45</v>
      </c>
      <c r="D3337" s="54" t="s">
        <v>82</v>
      </c>
      <c r="E3337" s="49">
        <v>4</v>
      </c>
      <c r="F3337" s="50">
        <v>5.35</v>
      </c>
      <c r="G3337" s="51">
        <f t="shared" si="204"/>
        <v>21.4</v>
      </c>
    </row>
    <row r="3338" spans="1:7" ht="30.6">
      <c r="A3338" s="52">
        <v>4813</v>
      </c>
      <c r="B3338" s="53" t="s">
        <v>371</v>
      </c>
      <c r="C3338" s="54" t="s">
        <v>45</v>
      </c>
      <c r="D3338" s="54" t="s">
        <v>18</v>
      </c>
      <c r="E3338" s="49">
        <v>1</v>
      </c>
      <c r="F3338" s="50">
        <v>198.37</v>
      </c>
      <c r="G3338" s="51">
        <f t="shared" si="204"/>
        <v>198.37</v>
      </c>
    </row>
    <row r="3339" spans="1:7" ht="20.399999999999999">
      <c r="A3339" s="52">
        <v>5075</v>
      </c>
      <c r="B3339" s="53" t="s">
        <v>372</v>
      </c>
      <c r="C3339" s="54" t="s">
        <v>45</v>
      </c>
      <c r="D3339" s="54" t="s">
        <v>207</v>
      </c>
      <c r="E3339" s="49">
        <v>0.11</v>
      </c>
      <c r="F3339" s="50">
        <v>6.47</v>
      </c>
      <c r="G3339" s="51">
        <f t="shared" si="204"/>
        <v>0.71</v>
      </c>
    </row>
    <row r="3340" spans="1:7" ht="20.399999999999999">
      <c r="A3340" s="52" t="s">
        <v>373</v>
      </c>
      <c r="B3340" s="53" t="s">
        <v>374</v>
      </c>
      <c r="C3340" s="54" t="s">
        <v>17</v>
      </c>
      <c r="D3340" s="54" t="s">
        <v>189</v>
      </c>
      <c r="E3340" s="49">
        <v>1</v>
      </c>
      <c r="F3340" s="50">
        <v>11.17</v>
      </c>
      <c r="G3340" s="51">
        <f t="shared" si="204"/>
        <v>11.17</v>
      </c>
    </row>
    <row r="3341" spans="1:7" ht="20.399999999999999">
      <c r="A3341" s="52" t="s">
        <v>202</v>
      </c>
      <c r="B3341" s="53" t="s">
        <v>203</v>
      </c>
      <c r="C3341" s="54" t="s">
        <v>17</v>
      </c>
      <c r="D3341" s="54" t="s">
        <v>189</v>
      </c>
      <c r="E3341" s="49">
        <v>1.8537859999999999</v>
      </c>
      <c r="F3341" s="50">
        <v>10.24</v>
      </c>
      <c r="G3341" s="51">
        <f t="shared" si="204"/>
        <v>18.98</v>
      </c>
    </row>
    <row r="3342" spans="1:7" ht="40.799999999999997">
      <c r="A3342" s="52" t="s">
        <v>375</v>
      </c>
      <c r="B3342" s="53" t="s">
        <v>376</v>
      </c>
      <c r="C3342" s="54" t="s">
        <v>17</v>
      </c>
      <c r="D3342" s="54" t="s">
        <v>21</v>
      </c>
      <c r="E3342" s="49">
        <v>0.01</v>
      </c>
      <c r="F3342" s="50">
        <v>159.54</v>
      </c>
      <c r="G3342" s="51">
        <f t="shared" si="204"/>
        <v>1.59</v>
      </c>
    </row>
    <row r="3343" spans="1:7">
      <c r="A3343" s="123" t="s">
        <v>190</v>
      </c>
      <c r="B3343" s="124"/>
      <c r="C3343" s="124"/>
      <c r="D3343" s="124"/>
      <c r="E3343" s="124"/>
      <c r="F3343" s="124"/>
      <c r="G3343" s="55">
        <v>17.37</v>
      </c>
    </row>
    <row r="3344" spans="1:7">
      <c r="A3344" s="123" t="s">
        <v>191</v>
      </c>
      <c r="B3344" s="124"/>
      <c r="C3344" s="124"/>
      <c r="D3344" s="124"/>
      <c r="E3344" s="124"/>
      <c r="F3344" s="124"/>
      <c r="G3344" s="55">
        <v>237.64</v>
      </c>
    </row>
    <row r="3345" spans="1:7">
      <c r="A3345" s="123" t="s">
        <v>192</v>
      </c>
      <c r="B3345" s="124"/>
      <c r="C3345" s="124"/>
      <c r="D3345" s="124"/>
      <c r="E3345" s="124"/>
      <c r="F3345" s="124"/>
      <c r="G3345" s="56">
        <f>SUM(G3343:G3344)</f>
        <v>255.01</v>
      </c>
    </row>
    <row r="3346" spans="1:7">
      <c r="A3346" s="123" t="s">
        <v>193</v>
      </c>
      <c r="B3346" s="124"/>
      <c r="C3346" s="124"/>
      <c r="D3346" s="124"/>
      <c r="E3346" s="124"/>
      <c r="F3346" s="124"/>
      <c r="G3346" s="55">
        <f>G3343*116.78%</f>
        <v>20.284686000000001</v>
      </c>
    </row>
    <row r="3347" spans="1:7">
      <c r="A3347" s="123" t="s">
        <v>194</v>
      </c>
      <c r="B3347" s="124"/>
      <c r="C3347" s="124"/>
      <c r="D3347" s="124"/>
      <c r="E3347" s="124"/>
      <c r="F3347" s="124"/>
      <c r="G3347" s="55">
        <f>(G3346+G3345)*22.23%</f>
        <v>61.198008697799999</v>
      </c>
    </row>
    <row r="3348" spans="1:7">
      <c r="A3348" s="123" t="s">
        <v>195</v>
      </c>
      <c r="B3348" s="124"/>
      <c r="C3348" s="124"/>
      <c r="D3348" s="124"/>
      <c r="E3348" s="124"/>
      <c r="F3348" s="124"/>
      <c r="G3348" s="55">
        <v>0</v>
      </c>
    </row>
    <row r="3349" spans="1:7">
      <c r="A3349" s="123" t="s">
        <v>196</v>
      </c>
      <c r="B3349" s="124"/>
      <c r="C3349" s="124"/>
      <c r="D3349" s="124"/>
      <c r="E3349" s="124"/>
      <c r="F3349" s="124"/>
      <c r="G3349" s="55">
        <f>SUM(G3346:G3348)</f>
        <v>81.4826946978</v>
      </c>
    </row>
    <row r="3350" spans="1:7">
      <c r="A3350" s="123" t="s">
        <v>197</v>
      </c>
      <c r="B3350" s="124"/>
      <c r="C3350" s="124"/>
      <c r="D3350" s="124"/>
      <c r="E3350" s="124"/>
      <c r="F3350" s="124"/>
      <c r="G3350" s="56">
        <f>TRUNC(G3345+G3349,2)</f>
        <v>336.49</v>
      </c>
    </row>
    <row r="3351" spans="1:7">
      <c r="A3351" s="123" t="s">
        <v>198</v>
      </c>
      <c r="B3351" s="124"/>
      <c r="C3351" s="124"/>
      <c r="D3351" s="124"/>
      <c r="E3351" s="124"/>
      <c r="F3351" s="124"/>
      <c r="G3351" s="55">
        <v>6</v>
      </c>
    </row>
    <row r="3352" spans="1:7">
      <c r="A3352" s="123" t="s">
        <v>199</v>
      </c>
      <c r="B3352" s="124"/>
      <c r="C3352" s="124"/>
      <c r="D3352" s="124"/>
      <c r="E3352" s="124"/>
      <c r="F3352" s="124"/>
      <c r="G3352" s="56">
        <f>TRUNC(G3350*G3351,2)</f>
        <v>2018.94</v>
      </c>
    </row>
    <row r="3353" spans="1:7">
      <c r="A3353" s="125"/>
      <c r="B3353" s="126"/>
      <c r="C3353" s="126"/>
      <c r="D3353" s="126"/>
      <c r="E3353" s="126"/>
      <c r="F3353" s="126"/>
      <c r="G3353" s="127"/>
    </row>
    <row r="3354" spans="1:7" ht="40.799999999999997">
      <c r="A3354" s="46" t="s">
        <v>162</v>
      </c>
      <c r="B3354" s="47" t="s">
        <v>163</v>
      </c>
      <c r="C3354" s="48" t="s">
        <v>17</v>
      </c>
      <c r="D3354" s="48" t="s">
        <v>18</v>
      </c>
      <c r="E3354" s="49"/>
      <c r="F3354" s="50"/>
      <c r="G3354" s="51"/>
    </row>
    <row r="3355" spans="1:7" ht="20.399999999999999">
      <c r="A3355" s="52">
        <v>1106</v>
      </c>
      <c r="B3355" s="53" t="s">
        <v>236</v>
      </c>
      <c r="C3355" s="54" t="s">
        <v>45</v>
      </c>
      <c r="D3355" s="54" t="s">
        <v>207</v>
      </c>
      <c r="E3355" s="49">
        <v>0.6</v>
      </c>
      <c r="F3355" s="50">
        <v>1.34</v>
      </c>
      <c r="G3355" s="51">
        <f t="shared" ref="G3355:G3362" si="205">TRUNC(F3355*E3355,2)</f>
        <v>0.8</v>
      </c>
    </row>
    <row r="3356" spans="1:7" ht="30.6">
      <c r="A3356" s="52">
        <v>1351</v>
      </c>
      <c r="B3356" s="53" t="s">
        <v>377</v>
      </c>
      <c r="C3356" s="54" t="s">
        <v>45</v>
      </c>
      <c r="D3356" s="54" t="s">
        <v>32</v>
      </c>
      <c r="E3356" s="49">
        <v>0.22727269999999999</v>
      </c>
      <c r="F3356" s="50">
        <v>14.7</v>
      </c>
      <c r="G3356" s="51">
        <f t="shared" si="205"/>
        <v>3.34</v>
      </c>
    </row>
    <row r="3357" spans="1:7" ht="30.6">
      <c r="A3357" s="52">
        <v>4491</v>
      </c>
      <c r="B3357" s="53" t="s">
        <v>370</v>
      </c>
      <c r="C3357" s="54" t="s">
        <v>45</v>
      </c>
      <c r="D3357" s="54" t="s">
        <v>82</v>
      </c>
      <c r="E3357" s="49">
        <v>1.58</v>
      </c>
      <c r="F3357" s="50">
        <v>5.35</v>
      </c>
      <c r="G3357" s="51">
        <f t="shared" si="205"/>
        <v>8.4499999999999993</v>
      </c>
    </row>
    <row r="3358" spans="1:7" ht="20.399999999999999">
      <c r="A3358" s="52">
        <v>5061</v>
      </c>
      <c r="B3358" s="53" t="s">
        <v>378</v>
      </c>
      <c r="C3358" s="54" t="s">
        <v>45</v>
      </c>
      <c r="D3358" s="54" t="s">
        <v>207</v>
      </c>
      <c r="E3358" s="49">
        <v>0.15</v>
      </c>
      <c r="F3358" s="50">
        <v>6.36</v>
      </c>
      <c r="G3358" s="51">
        <f t="shared" si="205"/>
        <v>0.95</v>
      </c>
    </row>
    <row r="3359" spans="1:7">
      <c r="A3359" s="52">
        <v>5333</v>
      </c>
      <c r="B3359" s="53" t="s">
        <v>379</v>
      </c>
      <c r="C3359" s="54" t="s">
        <v>45</v>
      </c>
      <c r="D3359" s="54" t="s">
        <v>214</v>
      </c>
      <c r="E3359" s="49">
        <v>2.1999999999999999E-2</v>
      </c>
      <c r="F3359" s="50">
        <v>13.07</v>
      </c>
      <c r="G3359" s="51">
        <f t="shared" si="205"/>
        <v>0.28000000000000003</v>
      </c>
    </row>
    <row r="3360" spans="1:7" ht="20.399999999999999">
      <c r="A3360" s="52" t="s">
        <v>373</v>
      </c>
      <c r="B3360" s="53" t="s">
        <v>374</v>
      </c>
      <c r="C3360" s="54" t="s">
        <v>17</v>
      </c>
      <c r="D3360" s="54" t="s">
        <v>189</v>
      </c>
      <c r="E3360" s="49">
        <v>0.8</v>
      </c>
      <c r="F3360" s="50">
        <v>11.17</v>
      </c>
      <c r="G3360" s="51">
        <f t="shared" si="205"/>
        <v>8.93</v>
      </c>
    </row>
    <row r="3361" spans="1:7" ht="20.399999999999999">
      <c r="A3361" s="52" t="s">
        <v>260</v>
      </c>
      <c r="B3361" s="53" t="s">
        <v>261</v>
      </c>
      <c r="C3361" s="54" t="s">
        <v>17</v>
      </c>
      <c r="D3361" s="54" t="s">
        <v>189</v>
      </c>
      <c r="E3361" s="49">
        <v>0.3</v>
      </c>
      <c r="F3361" s="50">
        <v>11.53</v>
      </c>
      <c r="G3361" s="51">
        <f t="shared" si="205"/>
        <v>3.45</v>
      </c>
    </row>
    <row r="3362" spans="1:7" ht="20.399999999999999">
      <c r="A3362" s="52" t="s">
        <v>202</v>
      </c>
      <c r="B3362" s="53" t="s">
        <v>203</v>
      </c>
      <c r="C3362" s="54" t="s">
        <v>17</v>
      </c>
      <c r="D3362" s="54" t="s">
        <v>189</v>
      </c>
      <c r="E3362" s="49">
        <v>0.83231999999999995</v>
      </c>
      <c r="F3362" s="50">
        <v>10.24</v>
      </c>
      <c r="G3362" s="51">
        <f t="shared" si="205"/>
        <v>8.52</v>
      </c>
    </row>
    <row r="3363" spans="1:7">
      <c r="A3363" s="123" t="s">
        <v>190</v>
      </c>
      <c r="B3363" s="124"/>
      <c r="C3363" s="124"/>
      <c r="D3363" s="124"/>
      <c r="E3363" s="124"/>
      <c r="F3363" s="124"/>
      <c r="G3363" s="55">
        <v>12.09</v>
      </c>
    </row>
    <row r="3364" spans="1:7">
      <c r="A3364" s="123" t="s">
        <v>191</v>
      </c>
      <c r="B3364" s="124"/>
      <c r="C3364" s="124"/>
      <c r="D3364" s="124"/>
      <c r="E3364" s="124"/>
      <c r="F3364" s="124"/>
      <c r="G3364" s="55">
        <v>22.66</v>
      </c>
    </row>
    <row r="3365" spans="1:7">
      <c r="A3365" s="123" t="s">
        <v>192</v>
      </c>
      <c r="B3365" s="124"/>
      <c r="C3365" s="124"/>
      <c r="D3365" s="124"/>
      <c r="E3365" s="124"/>
      <c r="F3365" s="124"/>
      <c r="G3365" s="56">
        <f>SUM(G3363:G3364)</f>
        <v>34.75</v>
      </c>
    </row>
    <row r="3366" spans="1:7">
      <c r="A3366" s="123" t="s">
        <v>193</v>
      </c>
      <c r="B3366" s="124"/>
      <c r="C3366" s="124"/>
      <c r="D3366" s="124"/>
      <c r="E3366" s="124"/>
      <c r="F3366" s="124"/>
      <c r="G3366" s="55">
        <f>G3363*116.78%</f>
        <v>14.118701999999999</v>
      </c>
    </row>
    <row r="3367" spans="1:7">
      <c r="A3367" s="123" t="s">
        <v>194</v>
      </c>
      <c r="B3367" s="124"/>
      <c r="C3367" s="124"/>
      <c r="D3367" s="124"/>
      <c r="E3367" s="124"/>
      <c r="F3367" s="124"/>
      <c r="G3367" s="55">
        <f>(G3366+G3365)*22.23%</f>
        <v>10.8635124546</v>
      </c>
    </row>
    <row r="3368" spans="1:7">
      <c r="A3368" s="123" t="s">
        <v>195</v>
      </c>
      <c r="B3368" s="124"/>
      <c r="C3368" s="124"/>
      <c r="D3368" s="124"/>
      <c r="E3368" s="124"/>
      <c r="F3368" s="124"/>
      <c r="G3368" s="55">
        <v>0</v>
      </c>
    </row>
    <row r="3369" spans="1:7">
      <c r="A3369" s="123" t="s">
        <v>196</v>
      </c>
      <c r="B3369" s="124"/>
      <c r="C3369" s="124"/>
      <c r="D3369" s="124"/>
      <c r="E3369" s="124"/>
      <c r="F3369" s="124"/>
      <c r="G3369" s="55">
        <f>SUM(G3366:G3368)</f>
        <v>24.982214454599998</v>
      </c>
    </row>
    <row r="3370" spans="1:7">
      <c r="A3370" s="123" t="s">
        <v>197</v>
      </c>
      <c r="B3370" s="124"/>
      <c r="C3370" s="124"/>
      <c r="D3370" s="124"/>
      <c r="E3370" s="124"/>
      <c r="F3370" s="124"/>
      <c r="G3370" s="56">
        <f>TRUNC(G3365+G3369,2)</f>
        <v>59.73</v>
      </c>
    </row>
    <row r="3371" spans="1:7">
      <c r="A3371" s="123" t="s">
        <v>198</v>
      </c>
      <c r="B3371" s="124"/>
      <c r="C3371" s="124"/>
      <c r="D3371" s="124"/>
      <c r="E3371" s="124"/>
      <c r="F3371" s="124"/>
      <c r="G3371" s="55">
        <v>100</v>
      </c>
    </row>
    <row r="3372" spans="1:7">
      <c r="A3372" s="123" t="s">
        <v>199</v>
      </c>
      <c r="B3372" s="124"/>
      <c r="C3372" s="124"/>
      <c r="D3372" s="124"/>
      <c r="E3372" s="124"/>
      <c r="F3372" s="124"/>
      <c r="G3372" s="56">
        <f>TRUNC(G3370*G3371,2)</f>
        <v>5973</v>
      </c>
    </row>
    <row r="3373" spans="1:7">
      <c r="A3373" s="125"/>
      <c r="B3373" s="126"/>
      <c r="C3373" s="126"/>
      <c r="D3373" s="126"/>
      <c r="E3373" s="126"/>
      <c r="F3373" s="126"/>
      <c r="G3373" s="127"/>
    </row>
    <row r="3374" spans="1:7">
      <c r="A3374" s="46" t="s">
        <v>164</v>
      </c>
      <c r="B3374" s="47" t="s">
        <v>165</v>
      </c>
      <c r="C3374" s="48" t="s">
        <v>17</v>
      </c>
      <c r="D3374" s="48" t="s">
        <v>18</v>
      </c>
      <c r="E3374" s="49"/>
      <c r="F3374" s="50"/>
      <c r="G3374" s="51"/>
    </row>
    <row r="3375" spans="1:7" ht="20.399999999999999">
      <c r="A3375" s="52">
        <v>3</v>
      </c>
      <c r="B3375" s="53" t="s">
        <v>380</v>
      </c>
      <c r="C3375" s="54" t="s">
        <v>45</v>
      </c>
      <c r="D3375" s="54" t="s">
        <v>214</v>
      </c>
      <c r="E3375" s="49">
        <v>0.05</v>
      </c>
      <c r="F3375" s="50">
        <v>2.62</v>
      </c>
      <c r="G3375" s="51">
        <f t="shared" ref="G3375:G3376" si="206">TRUNC(F3375*E3375,2)</f>
        <v>0.13</v>
      </c>
    </row>
    <row r="3376" spans="1:7" ht="20.399999999999999">
      <c r="A3376" s="52" t="s">
        <v>202</v>
      </c>
      <c r="B3376" s="53" t="s">
        <v>203</v>
      </c>
      <c r="C3376" s="54" t="s">
        <v>17</v>
      </c>
      <c r="D3376" s="54" t="s">
        <v>189</v>
      </c>
      <c r="E3376" s="49">
        <v>0.112596</v>
      </c>
      <c r="F3376" s="50">
        <v>10.24</v>
      </c>
      <c r="G3376" s="51">
        <f t="shared" si="206"/>
        <v>1.1499999999999999</v>
      </c>
    </row>
    <row r="3377" spans="1:7">
      <c r="A3377" s="123" t="s">
        <v>190</v>
      </c>
      <c r="B3377" s="124"/>
      <c r="C3377" s="124"/>
      <c r="D3377" s="124"/>
      <c r="E3377" s="124"/>
      <c r="F3377" s="124"/>
      <c r="G3377" s="55">
        <v>0.64</v>
      </c>
    </row>
    <row r="3378" spans="1:7">
      <c r="A3378" s="123" t="s">
        <v>191</v>
      </c>
      <c r="B3378" s="124"/>
      <c r="C3378" s="124"/>
      <c r="D3378" s="124"/>
      <c r="E3378" s="124"/>
      <c r="F3378" s="124"/>
      <c r="G3378" s="55">
        <v>0.64</v>
      </c>
    </row>
    <row r="3379" spans="1:7">
      <c r="A3379" s="123" t="s">
        <v>192</v>
      </c>
      <c r="B3379" s="124"/>
      <c r="C3379" s="124"/>
      <c r="D3379" s="124"/>
      <c r="E3379" s="124"/>
      <c r="F3379" s="124"/>
      <c r="G3379" s="56">
        <f>SUM(G3377:G3378)</f>
        <v>1.28</v>
      </c>
    </row>
    <row r="3380" spans="1:7">
      <c r="A3380" s="123" t="s">
        <v>193</v>
      </c>
      <c r="B3380" s="124"/>
      <c r="C3380" s="124"/>
      <c r="D3380" s="124"/>
      <c r="E3380" s="124"/>
      <c r="F3380" s="124"/>
      <c r="G3380" s="55">
        <f>G3377*116.78%</f>
        <v>0.74739199999999995</v>
      </c>
    </row>
    <row r="3381" spans="1:7">
      <c r="A3381" s="123" t="s">
        <v>194</v>
      </c>
      <c r="B3381" s="124"/>
      <c r="C3381" s="124"/>
      <c r="D3381" s="124"/>
      <c r="E3381" s="124"/>
      <c r="F3381" s="124"/>
      <c r="G3381" s="55">
        <f>(G3380+G3379)*22.23%</f>
        <v>0.45068924159999996</v>
      </c>
    </row>
    <row r="3382" spans="1:7">
      <c r="A3382" s="123" t="s">
        <v>195</v>
      </c>
      <c r="B3382" s="124"/>
      <c r="C3382" s="124"/>
      <c r="D3382" s="124"/>
      <c r="E3382" s="124"/>
      <c r="F3382" s="124"/>
      <c r="G3382" s="55">
        <v>0</v>
      </c>
    </row>
    <row r="3383" spans="1:7">
      <c r="A3383" s="123" t="s">
        <v>196</v>
      </c>
      <c r="B3383" s="124"/>
      <c r="C3383" s="124"/>
      <c r="D3383" s="124"/>
      <c r="E3383" s="124"/>
      <c r="F3383" s="124"/>
      <c r="G3383" s="55">
        <f>SUM(G3380:G3382)</f>
        <v>1.1980812416</v>
      </c>
    </row>
    <row r="3384" spans="1:7">
      <c r="A3384" s="123" t="s">
        <v>197</v>
      </c>
      <c r="B3384" s="124"/>
      <c r="C3384" s="124"/>
      <c r="D3384" s="124"/>
      <c r="E3384" s="124"/>
      <c r="F3384" s="124"/>
      <c r="G3384" s="56">
        <f>TRUNC(G3379+G3383,2)</f>
        <v>2.4700000000000002</v>
      </c>
    </row>
    <row r="3385" spans="1:7">
      <c r="A3385" s="123" t="s">
        <v>198</v>
      </c>
      <c r="B3385" s="124"/>
      <c r="C3385" s="124"/>
      <c r="D3385" s="124"/>
      <c r="E3385" s="124"/>
      <c r="F3385" s="124"/>
      <c r="G3385" s="55">
        <v>375.1</v>
      </c>
    </row>
    <row r="3386" spans="1:7">
      <c r="A3386" s="123" t="s">
        <v>199</v>
      </c>
      <c r="B3386" s="124"/>
      <c r="C3386" s="124"/>
      <c r="D3386" s="124"/>
      <c r="E3386" s="124"/>
      <c r="F3386" s="124"/>
      <c r="G3386" s="56">
        <f>TRUNC(G3384*G3385,2)</f>
        <v>926.49</v>
      </c>
    </row>
    <row r="3387" spans="1:7">
      <c r="A3387" s="125"/>
      <c r="B3387" s="126"/>
      <c r="C3387" s="126"/>
      <c r="D3387" s="126"/>
      <c r="E3387" s="126"/>
      <c r="F3387" s="126"/>
      <c r="G3387" s="127"/>
    </row>
    <row r="3388" spans="1:7">
      <c r="A3388" s="46" t="s">
        <v>166</v>
      </c>
      <c r="B3388" s="117" t="s">
        <v>167</v>
      </c>
      <c r="C3388" s="117"/>
      <c r="D3388" s="117"/>
      <c r="E3388" s="117"/>
      <c r="F3388" s="117"/>
      <c r="G3388" s="118"/>
    </row>
    <row r="3389" spans="1:7" ht="81.599999999999994">
      <c r="A3389" s="46" t="s">
        <v>168</v>
      </c>
      <c r="B3389" s="47" t="s">
        <v>169</v>
      </c>
      <c r="C3389" s="48" t="s">
        <v>17</v>
      </c>
      <c r="D3389" s="48" t="s">
        <v>32</v>
      </c>
      <c r="E3389" s="49"/>
      <c r="F3389" s="50"/>
      <c r="G3389" s="51"/>
    </row>
    <row r="3390" spans="1:7" ht="81.599999999999994">
      <c r="A3390" s="52">
        <v>10521</v>
      </c>
      <c r="B3390" s="53" t="s">
        <v>381</v>
      </c>
      <c r="C3390" s="54" t="s">
        <v>45</v>
      </c>
      <c r="D3390" s="54" t="s">
        <v>32</v>
      </c>
      <c r="E3390" s="49">
        <v>1</v>
      </c>
      <c r="F3390" s="50">
        <v>130.59</v>
      </c>
      <c r="G3390" s="51">
        <f t="shared" ref="G3390:G3397" si="207">TRUNC(F3390*E3390,2)</f>
        <v>130.59</v>
      </c>
    </row>
    <row r="3391" spans="1:7" ht="40.799999999999997">
      <c r="A3391" s="52">
        <v>10899</v>
      </c>
      <c r="B3391" s="53" t="s">
        <v>382</v>
      </c>
      <c r="C3391" s="54" t="s">
        <v>45</v>
      </c>
      <c r="D3391" s="54" t="s">
        <v>32</v>
      </c>
      <c r="E3391" s="49">
        <v>1</v>
      </c>
      <c r="F3391" s="50">
        <v>35.67</v>
      </c>
      <c r="G3391" s="51">
        <f t="shared" si="207"/>
        <v>35.67</v>
      </c>
    </row>
    <row r="3392" spans="1:7" ht="40.799999999999997">
      <c r="A3392" s="52">
        <v>10902</v>
      </c>
      <c r="B3392" s="53" t="s">
        <v>383</v>
      </c>
      <c r="C3392" s="54" t="s">
        <v>45</v>
      </c>
      <c r="D3392" s="54" t="s">
        <v>32</v>
      </c>
      <c r="E3392" s="49">
        <v>1</v>
      </c>
      <c r="F3392" s="50">
        <v>29.19</v>
      </c>
      <c r="G3392" s="51">
        <f t="shared" si="207"/>
        <v>29.19</v>
      </c>
    </row>
    <row r="3393" spans="1:7" ht="61.2">
      <c r="A3393" s="52">
        <v>10904</v>
      </c>
      <c r="B3393" s="53" t="s">
        <v>384</v>
      </c>
      <c r="C3393" s="54" t="s">
        <v>45</v>
      </c>
      <c r="D3393" s="54" t="s">
        <v>32</v>
      </c>
      <c r="E3393" s="49">
        <v>1</v>
      </c>
      <c r="F3393" s="50">
        <v>81.44</v>
      </c>
      <c r="G3393" s="51">
        <f t="shared" si="207"/>
        <v>81.44</v>
      </c>
    </row>
    <row r="3394" spans="1:7" ht="40.799999999999997">
      <c r="A3394" s="52">
        <v>20972</v>
      </c>
      <c r="B3394" s="53" t="s">
        <v>385</v>
      </c>
      <c r="C3394" s="54" t="s">
        <v>45</v>
      </c>
      <c r="D3394" s="54" t="s">
        <v>32</v>
      </c>
      <c r="E3394" s="49">
        <v>1</v>
      </c>
      <c r="F3394" s="50">
        <v>58.17</v>
      </c>
      <c r="G3394" s="51">
        <f t="shared" si="207"/>
        <v>58.17</v>
      </c>
    </row>
    <row r="3395" spans="1:7" ht="51">
      <c r="A3395" s="52">
        <v>21029</v>
      </c>
      <c r="B3395" s="53" t="s">
        <v>386</v>
      </c>
      <c r="C3395" s="54" t="s">
        <v>45</v>
      </c>
      <c r="D3395" s="54" t="s">
        <v>32</v>
      </c>
      <c r="E3395" s="49">
        <v>1</v>
      </c>
      <c r="F3395" s="50">
        <v>149.12</v>
      </c>
      <c r="G3395" s="51">
        <f t="shared" si="207"/>
        <v>149.12</v>
      </c>
    </row>
    <row r="3396" spans="1:7" ht="20.399999999999999">
      <c r="A3396" s="52" t="s">
        <v>208</v>
      </c>
      <c r="B3396" s="53" t="s">
        <v>209</v>
      </c>
      <c r="C3396" s="54" t="s">
        <v>17</v>
      </c>
      <c r="D3396" s="54" t="s">
        <v>189</v>
      </c>
      <c r="E3396" s="49">
        <v>4</v>
      </c>
      <c r="F3396" s="50">
        <v>12.23</v>
      </c>
      <c r="G3396" s="51">
        <f t="shared" si="207"/>
        <v>48.92</v>
      </c>
    </row>
    <row r="3397" spans="1:7" ht="20.399999999999999">
      <c r="A3397" s="52" t="s">
        <v>202</v>
      </c>
      <c r="B3397" s="53" t="s">
        <v>203</v>
      </c>
      <c r="C3397" s="54" t="s">
        <v>17</v>
      </c>
      <c r="D3397" s="54" t="s">
        <v>189</v>
      </c>
      <c r="E3397" s="49">
        <v>4</v>
      </c>
      <c r="F3397" s="50">
        <v>10.24</v>
      </c>
      <c r="G3397" s="51">
        <f t="shared" si="207"/>
        <v>40.96</v>
      </c>
    </row>
    <row r="3398" spans="1:7">
      <c r="A3398" s="123" t="s">
        <v>190</v>
      </c>
      <c r="B3398" s="124"/>
      <c r="C3398" s="124"/>
      <c r="D3398" s="124"/>
      <c r="E3398" s="124"/>
      <c r="F3398" s="124"/>
      <c r="G3398" s="55">
        <v>53.34</v>
      </c>
    </row>
    <row r="3399" spans="1:7">
      <c r="A3399" s="123" t="s">
        <v>191</v>
      </c>
      <c r="B3399" s="124"/>
      <c r="C3399" s="124"/>
      <c r="D3399" s="124"/>
      <c r="E3399" s="124"/>
      <c r="F3399" s="124"/>
      <c r="G3399" s="55">
        <v>520.74</v>
      </c>
    </row>
    <row r="3400" spans="1:7">
      <c r="A3400" s="123" t="s">
        <v>192</v>
      </c>
      <c r="B3400" s="124"/>
      <c r="C3400" s="124"/>
      <c r="D3400" s="124"/>
      <c r="E3400" s="124"/>
      <c r="F3400" s="124"/>
      <c r="G3400" s="56">
        <f>SUM(G3398:G3399)</f>
        <v>574.08000000000004</v>
      </c>
    </row>
    <row r="3401" spans="1:7">
      <c r="A3401" s="123" t="s">
        <v>193</v>
      </c>
      <c r="B3401" s="124"/>
      <c r="C3401" s="124"/>
      <c r="D3401" s="124"/>
      <c r="E3401" s="124"/>
      <c r="F3401" s="124"/>
      <c r="G3401" s="55">
        <f>G3398*116.78%</f>
        <v>62.290452000000002</v>
      </c>
    </row>
    <row r="3402" spans="1:7">
      <c r="A3402" s="123" t="s">
        <v>194</v>
      </c>
      <c r="B3402" s="124"/>
      <c r="C3402" s="124"/>
      <c r="D3402" s="124"/>
      <c r="E3402" s="124"/>
      <c r="F3402" s="124"/>
      <c r="G3402" s="55">
        <f>(G3401+G3400)*22.23%</f>
        <v>141.4651514796</v>
      </c>
    </row>
    <row r="3403" spans="1:7">
      <c r="A3403" s="123" t="s">
        <v>195</v>
      </c>
      <c r="B3403" s="124"/>
      <c r="C3403" s="124"/>
      <c r="D3403" s="124"/>
      <c r="E3403" s="124"/>
      <c r="F3403" s="124"/>
      <c r="G3403" s="55">
        <v>0</v>
      </c>
    </row>
    <row r="3404" spans="1:7">
      <c r="A3404" s="123" t="s">
        <v>196</v>
      </c>
      <c r="B3404" s="124"/>
      <c r="C3404" s="124"/>
      <c r="D3404" s="124"/>
      <c r="E3404" s="124"/>
      <c r="F3404" s="124"/>
      <c r="G3404" s="55">
        <f>SUM(G3401:G3403)</f>
        <v>203.75560347959998</v>
      </c>
    </row>
    <row r="3405" spans="1:7">
      <c r="A3405" s="123" t="s">
        <v>197</v>
      </c>
      <c r="B3405" s="124"/>
      <c r="C3405" s="124"/>
      <c r="D3405" s="124"/>
      <c r="E3405" s="124"/>
      <c r="F3405" s="124"/>
      <c r="G3405" s="56">
        <f>TRUNC(G3400+G3404,2)</f>
        <v>777.83</v>
      </c>
    </row>
    <row r="3406" spans="1:7">
      <c r="A3406" s="123" t="s">
        <v>198</v>
      </c>
      <c r="B3406" s="124"/>
      <c r="C3406" s="124"/>
      <c r="D3406" s="124"/>
      <c r="E3406" s="124"/>
      <c r="F3406" s="124"/>
      <c r="G3406" s="55">
        <v>2</v>
      </c>
    </row>
    <row r="3407" spans="1:7">
      <c r="A3407" s="123" t="s">
        <v>199</v>
      </c>
      <c r="B3407" s="124"/>
      <c r="C3407" s="124"/>
      <c r="D3407" s="124"/>
      <c r="E3407" s="124"/>
      <c r="F3407" s="124"/>
      <c r="G3407" s="56">
        <f>TRUNC(G3405*G3406,2)</f>
        <v>1555.66</v>
      </c>
    </row>
    <row r="3408" spans="1:7">
      <c r="A3408" s="125"/>
      <c r="B3408" s="126"/>
      <c r="C3408" s="126"/>
      <c r="D3408" s="126"/>
      <c r="E3408" s="126"/>
      <c r="F3408" s="126"/>
      <c r="G3408" s="127"/>
    </row>
    <row r="3409" spans="1:7" ht="20.399999999999999">
      <c r="A3409" s="46" t="s">
        <v>170</v>
      </c>
      <c r="B3409" s="47" t="s">
        <v>171</v>
      </c>
      <c r="C3409" s="48" t="s">
        <v>17</v>
      </c>
      <c r="D3409" s="48" t="s">
        <v>32</v>
      </c>
      <c r="E3409" s="49"/>
      <c r="F3409" s="50"/>
      <c r="G3409" s="51"/>
    </row>
    <row r="3410" spans="1:7" ht="30.6">
      <c r="A3410" s="52">
        <v>10889</v>
      </c>
      <c r="B3410" s="53" t="s">
        <v>387</v>
      </c>
      <c r="C3410" s="54" t="s">
        <v>45</v>
      </c>
      <c r="D3410" s="54" t="s">
        <v>32</v>
      </c>
      <c r="E3410" s="49">
        <v>1</v>
      </c>
      <c r="F3410" s="50">
        <v>342.45</v>
      </c>
      <c r="G3410" s="51">
        <f t="shared" ref="G3410:G3413" si="208">TRUNC(F3410*E3410,2)</f>
        <v>342.45</v>
      </c>
    </row>
    <row r="3411" spans="1:7" ht="40.799999999999997">
      <c r="A3411" s="52">
        <v>4350</v>
      </c>
      <c r="B3411" s="53" t="s">
        <v>388</v>
      </c>
      <c r="C3411" s="54" t="s">
        <v>45</v>
      </c>
      <c r="D3411" s="54" t="s">
        <v>32</v>
      </c>
      <c r="E3411" s="49">
        <v>1</v>
      </c>
      <c r="F3411" s="50">
        <v>0.3</v>
      </c>
      <c r="G3411" s="51">
        <f t="shared" si="208"/>
        <v>0.3</v>
      </c>
    </row>
    <row r="3412" spans="1:7" ht="20.399999999999999">
      <c r="A3412" s="52" t="s">
        <v>208</v>
      </c>
      <c r="B3412" s="53" t="s">
        <v>209</v>
      </c>
      <c r="C3412" s="54" t="s">
        <v>17</v>
      </c>
      <c r="D3412" s="54" t="s">
        <v>189</v>
      </c>
      <c r="E3412" s="49">
        <v>0.3</v>
      </c>
      <c r="F3412" s="50">
        <v>12.23</v>
      </c>
      <c r="G3412" s="51">
        <f t="shared" si="208"/>
        <v>3.66</v>
      </c>
    </row>
    <row r="3413" spans="1:7" ht="20.399999999999999">
      <c r="A3413" s="52" t="s">
        <v>202</v>
      </c>
      <c r="B3413" s="53" t="s">
        <v>203</v>
      </c>
      <c r="C3413" s="54" t="s">
        <v>17</v>
      </c>
      <c r="D3413" s="54" t="s">
        <v>189</v>
      </c>
      <c r="E3413" s="49">
        <v>0.3</v>
      </c>
      <c r="F3413" s="50">
        <v>10.24</v>
      </c>
      <c r="G3413" s="51">
        <f t="shared" si="208"/>
        <v>3.07</v>
      </c>
    </row>
    <row r="3414" spans="1:7">
      <c r="A3414" s="123" t="s">
        <v>190</v>
      </c>
      <c r="B3414" s="124"/>
      <c r="C3414" s="124"/>
      <c r="D3414" s="124"/>
      <c r="E3414" s="124"/>
      <c r="F3414" s="124"/>
      <c r="G3414" s="55">
        <v>4</v>
      </c>
    </row>
    <row r="3415" spans="1:7">
      <c r="A3415" s="123" t="s">
        <v>191</v>
      </c>
      <c r="B3415" s="124"/>
      <c r="C3415" s="124"/>
      <c r="D3415" s="124"/>
      <c r="E3415" s="124"/>
      <c r="F3415" s="124"/>
      <c r="G3415" s="55">
        <v>345.5</v>
      </c>
    </row>
    <row r="3416" spans="1:7">
      <c r="A3416" s="123" t="s">
        <v>192</v>
      </c>
      <c r="B3416" s="124"/>
      <c r="C3416" s="124"/>
      <c r="D3416" s="124"/>
      <c r="E3416" s="124"/>
      <c r="F3416" s="124"/>
      <c r="G3416" s="56">
        <f>SUM(G3414:G3415)</f>
        <v>349.5</v>
      </c>
    </row>
    <row r="3417" spans="1:7">
      <c r="A3417" s="123" t="s">
        <v>193</v>
      </c>
      <c r="B3417" s="124"/>
      <c r="C3417" s="124"/>
      <c r="D3417" s="124"/>
      <c r="E3417" s="124"/>
      <c r="F3417" s="124"/>
      <c r="G3417" s="55">
        <f>G3414*116.78%</f>
        <v>4.6711999999999998</v>
      </c>
    </row>
    <row r="3418" spans="1:7">
      <c r="A3418" s="123" t="s">
        <v>194</v>
      </c>
      <c r="B3418" s="124"/>
      <c r="C3418" s="124"/>
      <c r="D3418" s="124"/>
      <c r="E3418" s="124"/>
      <c r="F3418" s="124"/>
      <c r="G3418" s="55">
        <f>(G3417+G3416)*22.23%</f>
        <v>78.732257759999996</v>
      </c>
    </row>
    <row r="3419" spans="1:7">
      <c r="A3419" s="123" t="s">
        <v>195</v>
      </c>
      <c r="B3419" s="124"/>
      <c r="C3419" s="124"/>
      <c r="D3419" s="124"/>
      <c r="E3419" s="124"/>
      <c r="F3419" s="124"/>
      <c r="G3419" s="55">
        <v>0</v>
      </c>
    </row>
    <row r="3420" spans="1:7">
      <c r="A3420" s="123" t="s">
        <v>196</v>
      </c>
      <c r="B3420" s="124"/>
      <c r="C3420" s="124"/>
      <c r="D3420" s="124"/>
      <c r="E3420" s="124"/>
      <c r="F3420" s="124"/>
      <c r="G3420" s="55">
        <f>SUM(G3417:G3419)</f>
        <v>83.403457759999995</v>
      </c>
    </row>
    <row r="3421" spans="1:7">
      <c r="A3421" s="123" t="s">
        <v>197</v>
      </c>
      <c r="B3421" s="124"/>
      <c r="C3421" s="124"/>
      <c r="D3421" s="124"/>
      <c r="E3421" s="124"/>
      <c r="F3421" s="124"/>
      <c r="G3421" s="56">
        <f>TRUNC(G3416+G3420,2)</f>
        <v>432.9</v>
      </c>
    </row>
    <row r="3422" spans="1:7">
      <c r="A3422" s="123" t="s">
        <v>198</v>
      </c>
      <c r="B3422" s="124"/>
      <c r="C3422" s="124"/>
      <c r="D3422" s="124"/>
      <c r="E3422" s="124"/>
      <c r="F3422" s="124"/>
      <c r="G3422" s="55">
        <v>7</v>
      </c>
    </row>
    <row r="3423" spans="1:7">
      <c r="A3423" s="123" t="s">
        <v>199</v>
      </c>
      <c r="B3423" s="124"/>
      <c r="C3423" s="124"/>
      <c r="D3423" s="124"/>
      <c r="E3423" s="124"/>
      <c r="F3423" s="124"/>
      <c r="G3423" s="56">
        <f>TRUNC(G3421*G3422,2)</f>
        <v>3030.3</v>
      </c>
    </row>
    <row r="3424" spans="1:7">
      <c r="A3424" s="125"/>
      <c r="B3424" s="126"/>
      <c r="C3424" s="126"/>
      <c r="D3424" s="126"/>
      <c r="E3424" s="126"/>
      <c r="F3424" s="126"/>
      <c r="G3424" s="127"/>
    </row>
    <row r="3425" spans="1:7" ht="40.799999999999997">
      <c r="A3425" s="46" t="s">
        <v>172</v>
      </c>
      <c r="B3425" s="47" t="s">
        <v>173</v>
      </c>
      <c r="C3425" s="48" t="s">
        <v>17</v>
      </c>
      <c r="D3425" s="48" t="s">
        <v>32</v>
      </c>
      <c r="E3425" s="49"/>
      <c r="F3425" s="50"/>
      <c r="G3425" s="51"/>
    </row>
    <row r="3426" spans="1:7" ht="30.6">
      <c r="A3426" s="52">
        <v>10886</v>
      </c>
      <c r="B3426" s="53" t="s">
        <v>389</v>
      </c>
      <c r="C3426" s="54" t="s">
        <v>45</v>
      </c>
      <c r="D3426" s="54" t="s">
        <v>32</v>
      </c>
      <c r="E3426" s="49">
        <v>1</v>
      </c>
      <c r="F3426" s="50">
        <v>97.56</v>
      </c>
      <c r="G3426" s="51">
        <f t="shared" ref="G3426:G3428" si="209">TRUNC(F3426*E3426,2)</f>
        <v>97.56</v>
      </c>
    </row>
    <row r="3427" spans="1:7" ht="20.399999999999999">
      <c r="A3427" s="52" t="s">
        <v>200</v>
      </c>
      <c r="B3427" s="53" t="s">
        <v>201</v>
      </c>
      <c r="C3427" s="54" t="s">
        <v>17</v>
      </c>
      <c r="D3427" s="54" t="s">
        <v>189</v>
      </c>
      <c r="E3427" s="49">
        <v>0.5</v>
      </c>
      <c r="F3427" s="50">
        <v>10.220000000000001</v>
      </c>
      <c r="G3427" s="51">
        <f t="shared" si="209"/>
        <v>5.1100000000000003</v>
      </c>
    </row>
    <row r="3428" spans="1:7" ht="20.399999999999999">
      <c r="A3428" s="52" t="s">
        <v>202</v>
      </c>
      <c r="B3428" s="53" t="s">
        <v>203</v>
      </c>
      <c r="C3428" s="54" t="s">
        <v>17</v>
      </c>
      <c r="D3428" s="54" t="s">
        <v>189</v>
      </c>
      <c r="E3428" s="49">
        <v>0.5</v>
      </c>
      <c r="F3428" s="50">
        <v>10.24</v>
      </c>
      <c r="G3428" s="51">
        <f t="shared" si="209"/>
        <v>5.12</v>
      </c>
    </row>
    <row r="3429" spans="1:7">
      <c r="A3429" s="123" t="s">
        <v>190</v>
      </c>
      <c r="B3429" s="124"/>
      <c r="C3429" s="124"/>
      <c r="D3429" s="124"/>
      <c r="E3429" s="124"/>
      <c r="F3429" s="124"/>
      <c r="G3429" s="55">
        <v>6.28</v>
      </c>
    </row>
    <row r="3430" spans="1:7">
      <c r="A3430" s="123" t="s">
        <v>191</v>
      </c>
      <c r="B3430" s="124"/>
      <c r="C3430" s="124"/>
      <c r="D3430" s="124"/>
      <c r="E3430" s="124"/>
      <c r="F3430" s="124"/>
      <c r="G3430" s="55">
        <v>101.51</v>
      </c>
    </row>
    <row r="3431" spans="1:7">
      <c r="A3431" s="123" t="s">
        <v>192</v>
      </c>
      <c r="B3431" s="124"/>
      <c r="C3431" s="124"/>
      <c r="D3431" s="124"/>
      <c r="E3431" s="124"/>
      <c r="F3431" s="124"/>
      <c r="G3431" s="56">
        <f>SUM(G3429:G3430)</f>
        <v>107.79</v>
      </c>
    </row>
    <row r="3432" spans="1:7">
      <c r="A3432" s="123" t="s">
        <v>193</v>
      </c>
      <c r="B3432" s="124"/>
      <c r="C3432" s="124"/>
      <c r="D3432" s="124"/>
      <c r="E3432" s="124"/>
      <c r="F3432" s="124"/>
      <c r="G3432" s="55">
        <f>G3429*116.78%</f>
        <v>7.3337839999999996</v>
      </c>
    </row>
    <row r="3433" spans="1:7">
      <c r="A3433" s="123" t="s">
        <v>194</v>
      </c>
      <c r="B3433" s="124"/>
      <c r="C3433" s="124"/>
      <c r="D3433" s="124"/>
      <c r="E3433" s="124"/>
      <c r="F3433" s="124"/>
      <c r="G3433" s="55">
        <f>(G3432+G3431)*22.23%</f>
        <v>25.592017183199999</v>
      </c>
    </row>
    <row r="3434" spans="1:7">
      <c r="A3434" s="123" t="s">
        <v>195</v>
      </c>
      <c r="B3434" s="124"/>
      <c r="C3434" s="124"/>
      <c r="D3434" s="124"/>
      <c r="E3434" s="124"/>
      <c r="F3434" s="124"/>
      <c r="G3434" s="55">
        <v>0</v>
      </c>
    </row>
    <row r="3435" spans="1:7">
      <c r="A3435" s="123" t="s">
        <v>196</v>
      </c>
      <c r="B3435" s="124"/>
      <c r="C3435" s="124"/>
      <c r="D3435" s="124"/>
      <c r="E3435" s="124"/>
      <c r="F3435" s="124"/>
      <c r="G3435" s="55">
        <f>SUM(G3432:G3434)</f>
        <v>32.925801183200001</v>
      </c>
    </row>
    <row r="3436" spans="1:7">
      <c r="A3436" s="123" t="s">
        <v>197</v>
      </c>
      <c r="B3436" s="124"/>
      <c r="C3436" s="124"/>
      <c r="D3436" s="124"/>
      <c r="E3436" s="124"/>
      <c r="F3436" s="124"/>
      <c r="G3436" s="56">
        <f>TRUNC(G3431+G3435,2)</f>
        <v>140.71</v>
      </c>
    </row>
    <row r="3437" spans="1:7">
      <c r="A3437" s="123" t="s">
        <v>198</v>
      </c>
      <c r="B3437" s="124"/>
      <c r="C3437" s="124"/>
      <c r="D3437" s="124"/>
      <c r="E3437" s="124"/>
      <c r="F3437" s="124"/>
      <c r="G3437" s="55">
        <v>2</v>
      </c>
    </row>
    <row r="3438" spans="1:7">
      <c r="A3438" s="123" t="s">
        <v>199</v>
      </c>
      <c r="B3438" s="124"/>
      <c r="C3438" s="124"/>
      <c r="D3438" s="124"/>
      <c r="E3438" s="124"/>
      <c r="F3438" s="124"/>
      <c r="G3438" s="56">
        <f>TRUNC(G3436*G3437,2)</f>
        <v>281.42</v>
      </c>
    </row>
    <row r="3439" spans="1:7">
      <c r="A3439" s="125"/>
      <c r="B3439" s="126"/>
      <c r="C3439" s="126"/>
      <c r="D3439" s="126"/>
      <c r="E3439" s="126"/>
      <c r="F3439" s="126"/>
      <c r="G3439" s="127"/>
    </row>
    <row r="3440" spans="1:7" ht="30.6">
      <c r="A3440" s="46" t="s">
        <v>174</v>
      </c>
      <c r="B3440" s="47" t="s">
        <v>175</v>
      </c>
      <c r="C3440" s="48" t="s">
        <v>17</v>
      </c>
      <c r="D3440" s="48" t="s">
        <v>32</v>
      </c>
      <c r="E3440" s="49"/>
      <c r="F3440" s="50"/>
      <c r="G3440" s="51"/>
    </row>
    <row r="3441" spans="1:7" ht="30.6">
      <c r="A3441" s="52">
        <v>38774</v>
      </c>
      <c r="B3441" s="53" t="s">
        <v>390</v>
      </c>
      <c r="C3441" s="54" t="s">
        <v>45</v>
      </c>
      <c r="D3441" s="54" t="s">
        <v>32</v>
      </c>
      <c r="E3441" s="49">
        <v>1</v>
      </c>
      <c r="F3441" s="50">
        <v>23.37</v>
      </c>
      <c r="G3441" s="51">
        <f t="shared" ref="G3441:G3443" si="210">TRUNC(F3441*E3441,2)</f>
        <v>23.37</v>
      </c>
    </row>
    <row r="3442" spans="1:7" ht="20.399999999999999">
      <c r="A3442" s="52" t="s">
        <v>340</v>
      </c>
      <c r="B3442" s="53" t="s">
        <v>341</v>
      </c>
      <c r="C3442" s="54" t="s">
        <v>17</v>
      </c>
      <c r="D3442" s="54" t="s">
        <v>189</v>
      </c>
      <c r="E3442" s="49">
        <v>7.4800000000000005E-2</v>
      </c>
      <c r="F3442" s="50">
        <v>10.31</v>
      </c>
      <c r="G3442" s="51">
        <f t="shared" si="210"/>
        <v>0.77</v>
      </c>
    </row>
    <row r="3443" spans="1:7" ht="20.399999999999999">
      <c r="A3443" s="52" t="s">
        <v>342</v>
      </c>
      <c r="B3443" s="53" t="s">
        <v>343</v>
      </c>
      <c r="C3443" s="54" t="s">
        <v>17</v>
      </c>
      <c r="D3443" s="54" t="s">
        <v>189</v>
      </c>
      <c r="E3443" s="49">
        <v>0.17949999999999999</v>
      </c>
      <c r="F3443" s="50">
        <v>12.21</v>
      </c>
      <c r="G3443" s="51">
        <f t="shared" si="210"/>
        <v>2.19</v>
      </c>
    </row>
    <row r="3444" spans="1:7">
      <c r="A3444" s="123" t="s">
        <v>190</v>
      </c>
      <c r="B3444" s="124"/>
      <c r="C3444" s="124"/>
      <c r="D3444" s="124"/>
      <c r="E3444" s="124"/>
      <c r="F3444" s="124"/>
      <c r="G3444" s="55">
        <v>1.8</v>
      </c>
    </row>
    <row r="3445" spans="1:7">
      <c r="A3445" s="123" t="s">
        <v>191</v>
      </c>
      <c r="B3445" s="124"/>
      <c r="C3445" s="124"/>
      <c r="D3445" s="124"/>
      <c r="E3445" s="124"/>
      <c r="F3445" s="124"/>
      <c r="G3445" s="55">
        <v>24.529999999999998</v>
      </c>
    </row>
    <row r="3446" spans="1:7">
      <c r="A3446" s="123" t="s">
        <v>192</v>
      </c>
      <c r="B3446" s="124"/>
      <c r="C3446" s="124"/>
      <c r="D3446" s="124"/>
      <c r="E3446" s="124"/>
      <c r="F3446" s="124"/>
      <c r="G3446" s="56">
        <f>SUM(G3444:G3445)</f>
        <v>26.33</v>
      </c>
    </row>
    <row r="3447" spans="1:7">
      <c r="A3447" s="123" t="s">
        <v>193</v>
      </c>
      <c r="B3447" s="124"/>
      <c r="C3447" s="124"/>
      <c r="D3447" s="124"/>
      <c r="E3447" s="124"/>
      <c r="F3447" s="124"/>
      <c r="G3447" s="55">
        <f>G3444*116.78%</f>
        <v>2.1020400000000001</v>
      </c>
    </row>
    <row r="3448" spans="1:7">
      <c r="A3448" s="123" t="s">
        <v>194</v>
      </c>
      <c r="B3448" s="124"/>
      <c r="C3448" s="124"/>
      <c r="D3448" s="124"/>
      <c r="E3448" s="124"/>
      <c r="F3448" s="124"/>
      <c r="G3448" s="55">
        <f>(G3447+G3446)*22.23%</f>
        <v>6.3204424919999989</v>
      </c>
    </row>
    <row r="3449" spans="1:7">
      <c r="A3449" s="123" t="s">
        <v>195</v>
      </c>
      <c r="B3449" s="124"/>
      <c r="C3449" s="124"/>
      <c r="D3449" s="124"/>
      <c r="E3449" s="124"/>
      <c r="F3449" s="124"/>
      <c r="G3449" s="55">
        <v>0</v>
      </c>
    </row>
    <row r="3450" spans="1:7">
      <c r="A3450" s="123" t="s">
        <v>196</v>
      </c>
      <c r="B3450" s="124"/>
      <c r="C3450" s="124"/>
      <c r="D3450" s="124"/>
      <c r="E3450" s="124"/>
      <c r="F3450" s="124"/>
      <c r="G3450" s="55">
        <f>SUM(G3447:G3449)</f>
        <v>8.4224824919999985</v>
      </c>
    </row>
    <row r="3451" spans="1:7">
      <c r="A3451" s="123" t="s">
        <v>197</v>
      </c>
      <c r="B3451" s="124"/>
      <c r="C3451" s="124"/>
      <c r="D3451" s="124"/>
      <c r="E3451" s="124"/>
      <c r="F3451" s="124"/>
      <c r="G3451" s="56">
        <f>TRUNC(G3446+G3450,2)</f>
        <v>34.75</v>
      </c>
    </row>
    <row r="3452" spans="1:7">
      <c r="A3452" s="123" t="s">
        <v>198</v>
      </c>
      <c r="B3452" s="124"/>
      <c r="C3452" s="124"/>
      <c r="D3452" s="124"/>
      <c r="E3452" s="124"/>
      <c r="F3452" s="124"/>
      <c r="G3452" s="55">
        <v>10</v>
      </c>
    </row>
    <row r="3453" spans="1:7">
      <c r="A3453" s="123" t="s">
        <v>199</v>
      </c>
      <c r="B3453" s="124"/>
      <c r="C3453" s="124"/>
      <c r="D3453" s="124"/>
      <c r="E3453" s="124"/>
      <c r="F3453" s="124"/>
      <c r="G3453" s="56">
        <f>TRUNC(G3451*G3452,2)</f>
        <v>347.5</v>
      </c>
    </row>
    <row r="3454" spans="1:7">
      <c r="A3454" s="125"/>
      <c r="B3454" s="126"/>
      <c r="C3454" s="126"/>
      <c r="D3454" s="126"/>
      <c r="E3454" s="126"/>
      <c r="F3454" s="126"/>
      <c r="G3454" s="127"/>
    </row>
    <row r="3455" spans="1:7">
      <c r="A3455" s="46" t="s">
        <v>176</v>
      </c>
      <c r="B3455" s="117" t="s">
        <v>177</v>
      </c>
      <c r="C3455" s="117"/>
      <c r="D3455" s="117"/>
      <c r="E3455" s="117"/>
      <c r="F3455" s="117"/>
      <c r="G3455" s="118"/>
    </row>
    <row r="3456" spans="1:7">
      <c r="A3456" s="46" t="s">
        <v>178</v>
      </c>
      <c r="B3456" s="47" t="s">
        <v>179</v>
      </c>
      <c r="C3456" s="48" t="s">
        <v>17</v>
      </c>
      <c r="D3456" s="48" t="s">
        <v>180</v>
      </c>
      <c r="E3456" s="49"/>
      <c r="F3456" s="50"/>
      <c r="G3456" s="51"/>
    </row>
    <row r="3457" spans="1:7" ht="20.399999999999999">
      <c r="A3457" s="52" t="s">
        <v>391</v>
      </c>
      <c r="B3457" s="53" t="s">
        <v>392</v>
      </c>
      <c r="C3457" s="54" t="s">
        <v>188</v>
      </c>
      <c r="D3457" s="54" t="s">
        <v>189</v>
      </c>
      <c r="E3457" s="49">
        <v>220</v>
      </c>
      <c r="F3457" s="50">
        <v>13.69</v>
      </c>
      <c r="G3457" s="51">
        <f t="shared" ref="G3457:G3458" si="211">TRUNC(F3457*E3457,2)</f>
        <v>3011.8</v>
      </c>
    </row>
    <row r="3458" spans="1:7" ht="20.399999999999999">
      <c r="A3458" s="52" t="s">
        <v>393</v>
      </c>
      <c r="B3458" s="53" t="s">
        <v>394</v>
      </c>
      <c r="C3458" s="54" t="s">
        <v>188</v>
      </c>
      <c r="D3458" s="54" t="s">
        <v>189</v>
      </c>
      <c r="E3458" s="49">
        <v>20</v>
      </c>
      <c r="F3458" s="50">
        <v>32.4</v>
      </c>
      <c r="G3458" s="51">
        <f t="shared" si="211"/>
        <v>648</v>
      </c>
    </row>
    <row r="3459" spans="1:7">
      <c r="A3459" s="123" t="s">
        <v>190</v>
      </c>
      <c r="B3459" s="124"/>
      <c r="C3459" s="124"/>
      <c r="D3459" s="124"/>
      <c r="E3459" s="124"/>
      <c r="F3459" s="124"/>
      <c r="G3459" s="55">
        <v>3659.75</v>
      </c>
    </row>
    <row r="3460" spans="1:7">
      <c r="A3460" s="123" t="s">
        <v>191</v>
      </c>
      <c r="B3460" s="124"/>
      <c r="C3460" s="124"/>
      <c r="D3460" s="124"/>
      <c r="E3460" s="124"/>
      <c r="F3460" s="124"/>
      <c r="G3460" s="55">
        <v>0</v>
      </c>
    </row>
    <row r="3461" spans="1:7">
      <c r="A3461" s="123" t="s">
        <v>192</v>
      </c>
      <c r="B3461" s="124"/>
      <c r="C3461" s="124"/>
      <c r="D3461" s="124"/>
      <c r="E3461" s="124"/>
      <c r="F3461" s="124"/>
      <c r="G3461" s="56">
        <f>SUM(G3459:G3460)</f>
        <v>3659.75</v>
      </c>
    </row>
    <row r="3462" spans="1:7">
      <c r="A3462" s="123" t="s">
        <v>193</v>
      </c>
      <c r="B3462" s="124"/>
      <c r="C3462" s="124"/>
      <c r="D3462" s="124"/>
      <c r="E3462" s="124"/>
      <c r="F3462" s="124"/>
      <c r="G3462" s="55">
        <f>G3459*116.78%</f>
        <v>4273.8560499999994</v>
      </c>
    </row>
    <row r="3463" spans="1:7">
      <c r="A3463" s="123" t="s">
        <v>194</v>
      </c>
      <c r="B3463" s="124"/>
      <c r="C3463" s="124"/>
      <c r="D3463" s="124"/>
      <c r="E3463" s="124"/>
      <c r="F3463" s="124"/>
      <c r="G3463" s="55">
        <f>(G3462+G3461)*22.23%</f>
        <v>1763.6406249149998</v>
      </c>
    </row>
    <row r="3464" spans="1:7">
      <c r="A3464" s="123" t="s">
        <v>195</v>
      </c>
      <c r="B3464" s="124"/>
      <c r="C3464" s="124"/>
      <c r="D3464" s="124"/>
      <c r="E3464" s="124"/>
      <c r="F3464" s="124"/>
      <c r="G3464" s="55">
        <v>0</v>
      </c>
    </row>
    <row r="3465" spans="1:7">
      <c r="A3465" s="123" t="s">
        <v>196</v>
      </c>
      <c r="B3465" s="124"/>
      <c r="C3465" s="124"/>
      <c r="D3465" s="124"/>
      <c r="E3465" s="124"/>
      <c r="F3465" s="124"/>
      <c r="G3465" s="55">
        <f>SUM(G3462:G3464)</f>
        <v>6037.4966749149989</v>
      </c>
    </row>
    <row r="3466" spans="1:7">
      <c r="A3466" s="123" t="s">
        <v>197</v>
      </c>
      <c r="B3466" s="124"/>
      <c r="C3466" s="124"/>
      <c r="D3466" s="124"/>
      <c r="E3466" s="124"/>
      <c r="F3466" s="124"/>
      <c r="G3466" s="56">
        <f>TRUNC(G3461+G3465,2)</f>
        <v>9697.24</v>
      </c>
    </row>
    <row r="3467" spans="1:7">
      <c r="A3467" s="123" t="s">
        <v>198</v>
      </c>
      <c r="B3467" s="124"/>
      <c r="C3467" s="124"/>
      <c r="D3467" s="124"/>
      <c r="E3467" s="124"/>
      <c r="F3467" s="124"/>
      <c r="G3467" s="55">
        <v>3</v>
      </c>
    </row>
    <row r="3468" spans="1:7">
      <c r="A3468" s="128" t="s">
        <v>199</v>
      </c>
      <c r="B3468" s="129"/>
      <c r="C3468" s="129"/>
      <c r="D3468" s="129"/>
      <c r="E3468" s="129"/>
      <c r="F3468" s="130"/>
      <c r="G3468" s="56">
        <f>TRUNC(G3466*G3467,2)</f>
        <v>29091.72</v>
      </c>
    </row>
    <row r="3469" spans="1:7">
      <c r="A3469" s="125"/>
      <c r="B3469" s="126"/>
      <c r="C3469" s="126"/>
      <c r="D3469" s="126"/>
      <c r="E3469" s="126"/>
      <c r="F3469" s="126"/>
      <c r="G3469" s="127"/>
    </row>
    <row r="3470" spans="1:7">
      <c r="A3470" s="131" t="s">
        <v>181</v>
      </c>
      <c r="B3470" s="132"/>
      <c r="C3470" s="132"/>
      <c r="D3470" s="132"/>
      <c r="E3470" s="132"/>
      <c r="F3470" s="133"/>
      <c r="G3470" s="56">
        <v>324885.93</v>
      </c>
    </row>
    <row r="3471" spans="1:7">
      <c r="A3471" s="134" t="s">
        <v>182</v>
      </c>
      <c r="B3471" s="135"/>
      <c r="C3471" s="135"/>
      <c r="D3471" s="135"/>
      <c r="E3471" s="135"/>
      <c r="F3471" s="135"/>
      <c r="G3471" s="136"/>
    </row>
    <row r="3472" spans="1:7">
      <c r="A3472" s="59"/>
      <c r="B3472" s="59"/>
      <c r="C3472" s="59"/>
      <c r="D3472" s="59"/>
      <c r="E3472" s="59"/>
      <c r="F3472" s="59"/>
      <c r="G3472" s="59"/>
    </row>
    <row r="3473" spans="1:7">
      <c r="A3473" s="59"/>
      <c r="B3473" s="59"/>
      <c r="C3473" s="59"/>
      <c r="D3473" s="59"/>
      <c r="E3473" s="59"/>
      <c r="F3473" s="59"/>
      <c r="G3473" s="59"/>
    </row>
    <row r="3474" spans="1:7">
      <c r="A3474" s="59"/>
      <c r="B3474" s="59"/>
      <c r="C3474" s="59"/>
      <c r="D3474" s="59"/>
      <c r="E3474" s="59"/>
      <c r="F3474" s="59"/>
      <c r="G3474" s="59"/>
    </row>
    <row r="3475" spans="1:7">
      <c r="A3475" s="59"/>
      <c r="B3475" s="59"/>
      <c r="C3475" s="59"/>
      <c r="D3475" s="59"/>
      <c r="E3475" s="59"/>
      <c r="F3475" s="59"/>
      <c r="G3475" s="59"/>
    </row>
    <row r="3476" spans="1:7">
      <c r="A3476" s="59"/>
      <c r="B3476" s="59"/>
      <c r="C3476" s="59"/>
      <c r="D3476" s="59"/>
      <c r="E3476" s="59"/>
      <c r="F3476" s="59"/>
      <c r="G3476" s="59"/>
    </row>
    <row r="3477" spans="1:7">
      <c r="A3477" s="59"/>
      <c r="B3477" s="59"/>
      <c r="C3477" s="59"/>
      <c r="D3477" s="59"/>
      <c r="E3477" s="59"/>
      <c r="F3477" s="59"/>
      <c r="G3477" s="59"/>
    </row>
    <row r="3478" spans="1:7">
      <c r="A3478" s="59"/>
      <c r="B3478" s="59"/>
      <c r="C3478" s="59"/>
      <c r="D3478" s="59"/>
      <c r="E3478" s="59"/>
      <c r="F3478" s="59"/>
      <c r="G3478" s="59"/>
    </row>
    <row r="3479" spans="1:7">
      <c r="A3479" s="59"/>
      <c r="B3479" s="59"/>
      <c r="C3479" s="59"/>
      <c r="D3479" s="59"/>
      <c r="E3479" s="59"/>
      <c r="F3479" s="59"/>
      <c r="G3479" s="59"/>
    </row>
    <row r="3480" spans="1:7">
      <c r="A3480" s="59"/>
      <c r="B3480" s="59"/>
      <c r="C3480" s="59"/>
      <c r="D3480" s="59"/>
      <c r="E3480" s="59"/>
      <c r="F3480" s="59"/>
      <c r="G3480" s="59"/>
    </row>
    <row r="3481" spans="1:7">
      <c r="A3481" s="59"/>
      <c r="B3481" s="59"/>
      <c r="C3481" s="59"/>
      <c r="D3481" s="59"/>
      <c r="E3481" s="59"/>
      <c r="F3481" s="59"/>
      <c r="G3481" s="59"/>
    </row>
    <row r="3482" spans="1:7">
      <c r="A3482" s="59"/>
      <c r="B3482" s="59"/>
      <c r="C3482" s="59"/>
      <c r="D3482" s="59"/>
      <c r="E3482" s="59"/>
      <c r="F3482" s="59"/>
      <c r="G3482" s="59"/>
    </row>
    <row r="3483" spans="1:7">
      <c r="A3483" s="59"/>
      <c r="B3483" s="59"/>
      <c r="C3483" s="59"/>
      <c r="D3483" s="59"/>
      <c r="E3483" s="59"/>
      <c r="F3483" s="59"/>
      <c r="G3483" s="59"/>
    </row>
    <row r="3484" spans="1:7">
      <c r="A3484" s="59"/>
      <c r="B3484" s="59"/>
      <c r="C3484" s="59"/>
      <c r="D3484" s="59"/>
      <c r="E3484" s="59"/>
      <c r="F3484" s="59"/>
      <c r="G3484" s="59"/>
    </row>
    <row r="3485" spans="1:7">
      <c r="A3485" s="59"/>
      <c r="B3485" s="59"/>
      <c r="C3485" s="59"/>
      <c r="D3485" s="59"/>
      <c r="E3485" s="59"/>
      <c r="F3485" s="59"/>
      <c r="G3485" s="59"/>
    </row>
    <row r="3486" spans="1:7">
      <c r="A3486" s="59"/>
      <c r="B3486" s="59"/>
      <c r="C3486" s="59"/>
      <c r="D3486" s="59"/>
      <c r="E3486" s="59"/>
      <c r="F3486" s="59"/>
      <c r="G3486" s="59"/>
    </row>
    <row r="3487" spans="1:7">
      <c r="A3487" s="59"/>
      <c r="B3487" s="59"/>
      <c r="C3487" s="59"/>
      <c r="D3487" s="59"/>
      <c r="E3487" s="59"/>
      <c r="F3487" s="59"/>
      <c r="G3487" s="59"/>
    </row>
    <row r="3488" spans="1:7">
      <c r="A3488" s="59"/>
      <c r="B3488" s="59"/>
      <c r="C3488" s="59"/>
      <c r="D3488" s="59"/>
      <c r="E3488" s="59"/>
      <c r="F3488" s="59"/>
      <c r="G3488" s="59"/>
    </row>
    <row r="3489" spans="1:7">
      <c r="A3489" s="59"/>
      <c r="B3489" s="59"/>
      <c r="C3489" s="59"/>
      <c r="D3489" s="59"/>
      <c r="E3489" s="59"/>
      <c r="F3489" s="59"/>
      <c r="G3489" s="59"/>
    </row>
    <row r="3490" spans="1:7">
      <c r="A3490" s="59"/>
      <c r="B3490" s="59"/>
      <c r="C3490" s="59"/>
      <c r="D3490" s="59"/>
      <c r="E3490" s="59"/>
      <c r="F3490" s="59"/>
      <c r="G3490" s="59"/>
    </row>
    <row r="3491" spans="1:7">
      <c r="A3491" s="59"/>
      <c r="B3491" s="59"/>
      <c r="C3491" s="59"/>
      <c r="D3491" s="59"/>
      <c r="E3491" s="59"/>
      <c r="F3491" s="59"/>
      <c r="G3491" s="59"/>
    </row>
    <row r="3492" spans="1:7">
      <c r="A3492" s="59"/>
      <c r="B3492" s="59"/>
      <c r="C3492" s="59"/>
      <c r="D3492" s="59"/>
      <c r="E3492" s="59"/>
      <c r="F3492" s="59"/>
      <c r="G3492" s="59"/>
    </row>
    <row r="3493" spans="1:7">
      <c r="A3493" s="59"/>
      <c r="B3493" s="59"/>
      <c r="C3493" s="59"/>
      <c r="D3493" s="59"/>
      <c r="E3493" s="59"/>
      <c r="F3493" s="59"/>
      <c r="G3493" s="59"/>
    </row>
    <row r="3494" spans="1:7">
      <c r="A3494" s="59"/>
      <c r="B3494" s="59"/>
      <c r="C3494" s="59"/>
      <c r="D3494" s="59"/>
      <c r="E3494" s="59"/>
      <c r="F3494" s="59"/>
      <c r="G3494" s="59"/>
    </row>
    <row r="3495" spans="1:7">
      <c r="A3495" s="59"/>
      <c r="B3495" s="59"/>
      <c r="C3495" s="59"/>
      <c r="D3495" s="59"/>
      <c r="E3495" s="59"/>
      <c r="F3495" s="59"/>
      <c r="G3495" s="59"/>
    </row>
    <row r="3496" spans="1:7">
      <c r="A3496" s="59"/>
      <c r="B3496" s="59"/>
      <c r="C3496" s="59"/>
      <c r="D3496" s="59"/>
      <c r="E3496" s="59"/>
      <c r="F3496" s="59"/>
      <c r="G3496" s="59"/>
    </row>
    <row r="3497" spans="1:7">
      <c r="A3497" s="59"/>
      <c r="B3497" s="59"/>
      <c r="C3497" s="59"/>
      <c r="D3497" s="59"/>
      <c r="E3497" s="59"/>
      <c r="F3497" s="59"/>
      <c r="G3497" s="59"/>
    </row>
    <row r="3498" spans="1:7">
      <c r="A3498" s="59"/>
      <c r="B3498" s="59"/>
      <c r="C3498" s="59"/>
      <c r="D3498" s="59"/>
      <c r="E3498" s="59"/>
      <c r="F3498" s="59"/>
      <c r="G3498" s="59"/>
    </row>
    <row r="3499" spans="1:7">
      <c r="A3499" s="59"/>
      <c r="B3499" s="59"/>
      <c r="C3499" s="59"/>
      <c r="D3499" s="59"/>
      <c r="E3499" s="59"/>
      <c r="F3499" s="59"/>
      <c r="G3499" s="59"/>
    </row>
    <row r="3500" spans="1:7">
      <c r="A3500" s="59"/>
      <c r="B3500" s="59"/>
      <c r="C3500" s="59"/>
      <c r="D3500" s="59"/>
      <c r="E3500" s="59"/>
      <c r="F3500" s="59"/>
      <c r="G3500" s="59"/>
    </row>
    <row r="3501" spans="1:7">
      <c r="A3501" s="59"/>
      <c r="B3501" s="59"/>
      <c r="C3501" s="59"/>
      <c r="D3501" s="59"/>
      <c r="E3501" s="59"/>
      <c r="F3501" s="59"/>
      <c r="G3501" s="59"/>
    </row>
    <row r="3502" spans="1:7">
      <c r="A3502" s="59"/>
      <c r="B3502" s="59"/>
      <c r="C3502" s="59"/>
      <c r="D3502" s="59"/>
      <c r="E3502" s="59"/>
      <c r="F3502" s="59"/>
      <c r="G3502" s="59"/>
    </row>
    <row r="3503" spans="1:7">
      <c r="A3503" s="59"/>
      <c r="B3503" s="59"/>
      <c r="C3503" s="59"/>
      <c r="D3503" s="59"/>
      <c r="E3503" s="59"/>
      <c r="F3503" s="59"/>
      <c r="G3503" s="59"/>
    </row>
    <row r="3504" spans="1:7">
      <c r="A3504" s="59"/>
      <c r="B3504" s="59"/>
      <c r="C3504" s="59"/>
      <c r="D3504" s="59"/>
      <c r="E3504" s="59"/>
      <c r="F3504" s="59"/>
      <c r="G3504" s="59"/>
    </row>
    <row r="3505" spans="1:7">
      <c r="A3505" s="59"/>
      <c r="B3505" s="59"/>
      <c r="C3505" s="59"/>
      <c r="D3505" s="59"/>
      <c r="E3505" s="59"/>
      <c r="F3505" s="59"/>
      <c r="G3505" s="59"/>
    </row>
    <row r="3506" spans="1:7">
      <c r="A3506" s="59"/>
      <c r="B3506" s="59"/>
      <c r="C3506" s="59"/>
      <c r="D3506" s="59"/>
      <c r="E3506" s="59"/>
      <c r="F3506" s="59"/>
      <c r="G3506" s="59"/>
    </row>
    <row r="3507" spans="1:7">
      <c r="A3507" s="59"/>
      <c r="B3507" s="59"/>
      <c r="C3507" s="59"/>
      <c r="D3507" s="59"/>
      <c r="E3507" s="59"/>
      <c r="F3507" s="59"/>
      <c r="G3507" s="59"/>
    </row>
    <row r="3508" spans="1:7">
      <c r="A3508" s="59"/>
      <c r="B3508" s="59"/>
      <c r="C3508" s="59"/>
      <c r="D3508" s="59"/>
      <c r="E3508" s="59"/>
      <c r="F3508" s="59"/>
      <c r="G3508" s="59"/>
    </row>
    <row r="3509" spans="1:7">
      <c r="A3509" s="59"/>
      <c r="B3509" s="59"/>
      <c r="C3509" s="59"/>
      <c r="D3509" s="59"/>
      <c r="E3509" s="59"/>
      <c r="F3509" s="59"/>
      <c r="G3509" s="59"/>
    </row>
    <row r="3510" spans="1:7">
      <c r="A3510" s="59"/>
      <c r="B3510" s="59"/>
      <c r="C3510" s="59"/>
      <c r="D3510" s="59"/>
      <c r="E3510" s="59"/>
      <c r="F3510" s="59"/>
      <c r="G3510" s="59"/>
    </row>
    <row r="3511" spans="1:7">
      <c r="A3511" s="59"/>
      <c r="B3511" s="59"/>
      <c r="C3511" s="59"/>
      <c r="D3511" s="59"/>
      <c r="E3511" s="59"/>
      <c r="F3511" s="59"/>
      <c r="G3511" s="59"/>
    </row>
    <row r="3512" spans="1:7">
      <c r="A3512" s="59"/>
      <c r="B3512" s="59"/>
      <c r="C3512" s="59"/>
      <c r="D3512" s="59"/>
      <c r="E3512" s="59"/>
      <c r="F3512" s="59"/>
      <c r="G3512" s="59"/>
    </row>
    <row r="3513" spans="1:7">
      <c r="A3513" s="59"/>
      <c r="B3513" s="59"/>
      <c r="C3513" s="59"/>
      <c r="D3513" s="59"/>
      <c r="E3513" s="59"/>
      <c r="F3513" s="59"/>
      <c r="G3513" s="59"/>
    </row>
    <row r="3514" spans="1:7">
      <c r="A3514" s="59"/>
      <c r="B3514" s="59"/>
      <c r="C3514" s="59"/>
      <c r="D3514" s="59"/>
      <c r="E3514" s="59"/>
      <c r="F3514" s="59"/>
      <c r="G3514" s="59"/>
    </row>
    <row r="3515" spans="1:7">
      <c r="A3515" s="59"/>
      <c r="B3515" s="59"/>
      <c r="C3515" s="59"/>
      <c r="D3515" s="59"/>
      <c r="E3515" s="59"/>
      <c r="F3515" s="59"/>
      <c r="G3515" s="59"/>
    </row>
    <row r="3516" spans="1:7">
      <c r="A3516" s="59"/>
      <c r="B3516" s="59"/>
      <c r="C3516" s="59"/>
      <c r="D3516" s="59"/>
      <c r="E3516" s="59"/>
      <c r="F3516" s="59"/>
      <c r="G3516" s="59"/>
    </row>
    <row r="3517" spans="1:7">
      <c r="A3517" s="59"/>
      <c r="B3517" s="59"/>
      <c r="C3517" s="59"/>
      <c r="D3517" s="59"/>
      <c r="E3517" s="59"/>
      <c r="F3517" s="59"/>
      <c r="G3517" s="59"/>
    </row>
    <row r="3518" spans="1:7">
      <c r="A3518" s="59"/>
      <c r="B3518" s="59"/>
      <c r="C3518" s="59"/>
      <c r="D3518" s="59"/>
      <c r="E3518" s="59"/>
      <c r="F3518" s="59"/>
      <c r="G3518" s="59"/>
    </row>
    <row r="3519" spans="1:7">
      <c r="A3519" s="59"/>
      <c r="B3519" s="59"/>
      <c r="C3519" s="59"/>
      <c r="D3519" s="59"/>
      <c r="E3519" s="59"/>
      <c r="F3519" s="59"/>
      <c r="G3519" s="59"/>
    </row>
    <row r="3520" spans="1:7">
      <c r="A3520" s="59"/>
      <c r="B3520" s="59"/>
      <c r="C3520" s="59"/>
      <c r="D3520" s="59"/>
      <c r="E3520" s="59"/>
      <c r="F3520" s="59"/>
      <c r="G3520" s="59"/>
    </row>
    <row r="3521" spans="1:7">
      <c r="A3521" s="59"/>
      <c r="B3521" s="59"/>
      <c r="C3521" s="59"/>
      <c r="D3521" s="59"/>
      <c r="E3521" s="59"/>
      <c r="F3521" s="59"/>
      <c r="G3521" s="59"/>
    </row>
    <row r="3522" spans="1:7">
      <c r="A3522" s="59"/>
      <c r="B3522" s="59"/>
      <c r="C3522" s="59"/>
      <c r="D3522" s="59"/>
      <c r="E3522" s="59"/>
      <c r="F3522" s="59"/>
      <c r="G3522" s="59"/>
    </row>
    <row r="3523" spans="1:7">
      <c r="A3523" s="59"/>
      <c r="B3523" s="59"/>
      <c r="C3523" s="59"/>
      <c r="D3523" s="59"/>
      <c r="E3523" s="59"/>
      <c r="F3523" s="59"/>
      <c r="G3523" s="59"/>
    </row>
    <row r="3524" spans="1:7">
      <c r="A3524" s="59"/>
      <c r="B3524" s="59"/>
      <c r="C3524" s="59"/>
      <c r="D3524" s="59"/>
      <c r="E3524" s="59"/>
      <c r="F3524" s="59"/>
      <c r="G3524" s="59"/>
    </row>
    <row r="3525" spans="1:7">
      <c r="A3525" s="59"/>
      <c r="B3525" s="59"/>
      <c r="C3525" s="59"/>
      <c r="D3525" s="59"/>
      <c r="E3525" s="59"/>
      <c r="F3525" s="59"/>
      <c r="G3525" s="59"/>
    </row>
    <row r="3526" spans="1:7">
      <c r="A3526" s="59"/>
      <c r="B3526" s="59"/>
      <c r="C3526" s="59"/>
      <c r="D3526" s="59"/>
      <c r="E3526" s="59"/>
      <c r="F3526" s="59"/>
      <c r="G3526" s="59"/>
    </row>
    <row r="3527" spans="1:7">
      <c r="A3527" s="59"/>
      <c r="B3527" s="59"/>
      <c r="C3527" s="59"/>
      <c r="D3527" s="59"/>
      <c r="E3527" s="59"/>
      <c r="F3527" s="59"/>
      <c r="G3527" s="59"/>
    </row>
    <row r="3528" spans="1:7">
      <c r="A3528" s="59"/>
      <c r="B3528" s="59"/>
      <c r="C3528" s="59"/>
      <c r="D3528" s="59"/>
      <c r="E3528" s="59"/>
      <c r="F3528" s="59"/>
      <c r="G3528" s="59"/>
    </row>
    <row r="3529" spans="1:7">
      <c r="A3529" s="59"/>
      <c r="B3529" s="59"/>
      <c r="C3529" s="59"/>
      <c r="D3529" s="59"/>
      <c r="E3529" s="59"/>
      <c r="F3529" s="59"/>
      <c r="G3529" s="59"/>
    </row>
    <row r="3530" spans="1:7">
      <c r="A3530" s="59"/>
      <c r="B3530" s="59"/>
      <c r="C3530" s="59"/>
      <c r="D3530" s="59"/>
      <c r="E3530" s="59"/>
      <c r="F3530" s="59"/>
      <c r="G3530" s="59"/>
    </row>
    <row r="3531" spans="1:7">
      <c r="A3531" s="59"/>
      <c r="B3531" s="59"/>
      <c r="C3531" s="59"/>
      <c r="D3531" s="59"/>
      <c r="E3531" s="59"/>
      <c r="F3531" s="59"/>
      <c r="G3531" s="59"/>
    </row>
    <row r="3532" spans="1:7">
      <c r="A3532" s="59"/>
      <c r="B3532" s="59"/>
      <c r="C3532" s="59"/>
      <c r="D3532" s="59"/>
      <c r="E3532" s="59"/>
      <c r="F3532" s="59"/>
      <c r="G3532" s="59"/>
    </row>
    <row r="3533" spans="1:7">
      <c r="A3533" s="59"/>
      <c r="B3533" s="59"/>
      <c r="C3533" s="59"/>
      <c r="D3533" s="59"/>
      <c r="E3533" s="59"/>
      <c r="F3533" s="59"/>
      <c r="G3533" s="59"/>
    </row>
    <row r="3534" spans="1:7">
      <c r="A3534" s="59"/>
      <c r="B3534" s="59"/>
      <c r="C3534" s="59"/>
      <c r="D3534" s="59"/>
      <c r="E3534" s="59"/>
      <c r="F3534" s="59"/>
      <c r="G3534" s="59"/>
    </row>
    <row r="3535" spans="1:7">
      <c r="A3535" s="59"/>
      <c r="B3535" s="59"/>
      <c r="C3535" s="59"/>
      <c r="D3535" s="59"/>
      <c r="E3535" s="59"/>
      <c r="F3535" s="59"/>
      <c r="G3535" s="59"/>
    </row>
    <row r="3536" spans="1:7">
      <c r="A3536" s="59"/>
      <c r="B3536" s="59"/>
      <c r="C3536" s="59"/>
      <c r="D3536" s="59"/>
      <c r="E3536" s="59"/>
      <c r="F3536" s="59"/>
      <c r="G3536" s="59"/>
    </row>
    <row r="3537" spans="1:7">
      <c r="A3537" s="59"/>
      <c r="B3537" s="59"/>
      <c r="C3537" s="59"/>
      <c r="D3537" s="59"/>
      <c r="E3537" s="59"/>
      <c r="F3537" s="59"/>
      <c r="G3537" s="59"/>
    </row>
    <row r="3538" spans="1:7">
      <c r="A3538" s="59"/>
      <c r="B3538" s="59"/>
      <c r="C3538" s="59"/>
      <c r="D3538" s="59"/>
      <c r="E3538" s="59"/>
      <c r="F3538" s="59"/>
      <c r="G3538" s="59"/>
    </row>
    <row r="3539" spans="1:7">
      <c r="A3539" s="59"/>
      <c r="B3539" s="59"/>
      <c r="C3539" s="59"/>
      <c r="D3539" s="59"/>
      <c r="E3539" s="59"/>
      <c r="F3539" s="59"/>
      <c r="G3539" s="59"/>
    </row>
    <row r="3540" spans="1:7">
      <c r="A3540" s="59"/>
      <c r="B3540" s="59"/>
      <c r="C3540" s="59"/>
      <c r="D3540" s="59"/>
      <c r="E3540" s="59"/>
      <c r="F3540" s="59"/>
      <c r="G3540" s="59"/>
    </row>
    <row r="3541" spans="1:7">
      <c r="A3541" s="59"/>
      <c r="B3541" s="59"/>
      <c r="C3541" s="59"/>
      <c r="D3541" s="59"/>
      <c r="E3541" s="59"/>
      <c r="F3541" s="59"/>
      <c r="G3541" s="59"/>
    </row>
    <row r="3542" spans="1:7">
      <c r="A3542" s="59"/>
      <c r="B3542" s="59"/>
      <c r="C3542" s="59"/>
      <c r="D3542" s="59"/>
      <c r="E3542" s="59"/>
      <c r="F3542" s="59"/>
      <c r="G3542" s="59"/>
    </row>
    <row r="3543" spans="1:7">
      <c r="A3543" s="59"/>
      <c r="B3543" s="59"/>
      <c r="C3543" s="59"/>
      <c r="D3543" s="59"/>
      <c r="E3543" s="59"/>
      <c r="F3543" s="59"/>
      <c r="G3543" s="59"/>
    </row>
    <row r="3544" spans="1:7">
      <c r="A3544" s="59"/>
      <c r="B3544" s="59"/>
      <c r="C3544" s="59"/>
      <c r="D3544" s="59"/>
      <c r="E3544" s="59"/>
      <c r="F3544" s="59"/>
      <c r="G3544" s="59"/>
    </row>
    <row r="3545" spans="1:7">
      <c r="A3545" s="59"/>
      <c r="B3545" s="59"/>
      <c r="C3545" s="59"/>
      <c r="D3545" s="59"/>
      <c r="E3545" s="59"/>
      <c r="F3545" s="59"/>
      <c r="G3545" s="59"/>
    </row>
    <row r="3546" spans="1:7">
      <c r="A3546" s="59"/>
      <c r="B3546" s="59"/>
      <c r="C3546" s="59"/>
      <c r="D3546" s="59"/>
      <c r="E3546" s="59"/>
      <c r="F3546" s="59"/>
      <c r="G3546" s="59"/>
    </row>
    <row r="3547" spans="1:7">
      <c r="A3547" s="59"/>
      <c r="B3547" s="59"/>
      <c r="C3547" s="59"/>
      <c r="D3547" s="59"/>
      <c r="E3547" s="59"/>
      <c r="F3547" s="59"/>
      <c r="G3547" s="59"/>
    </row>
    <row r="3548" spans="1:7">
      <c r="A3548" s="59"/>
      <c r="B3548" s="59"/>
      <c r="C3548" s="59"/>
      <c r="D3548" s="59"/>
      <c r="E3548" s="59"/>
      <c r="F3548" s="59"/>
      <c r="G3548" s="59"/>
    </row>
    <row r="3549" spans="1:7">
      <c r="A3549" s="59"/>
      <c r="B3549" s="59"/>
      <c r="C3549" s="59"/>
      <c r="D3549" s="59"/>
      <c r="E3549" s="59"/>
      <c r="F3549" s="59"/>
      <c r="G3549" s="59"/>
    </row>
    <row r="3550" spans="1:7">
      <c r="A3550" s="59"/>
      <c r="B3550" s="59"/>
      <c r="C3550" s="59"/>
      <c r="D3550" s="59"/>
      <c r="E3550" s="59"/>
      <c r="F3550" s="59"/>
      <c r="G3550" s="59"/>
    </row>
    <row r="3551" spans="1:7">
      <c r="A3551" s="59"/>
      <c r="B3551" s="59"/>
      <c r="C3551" s="59"/>
      <c r="D3551" s="59"/>
      <c r="E3551" s="59"/>
      <c r="F3551" s="59"/>
      <c r="G3551" s="59"/>
    </row>
    <row r="3552" spans="1:7">
      <c r="A3552" s="59"/>
      <c r="B3552" s="59"/>
      <c r="C3552" s="59"/>
      <c r="D3552" s="59"/>
      <c r="E3552" s="59"/>
      <c r="F3552" s="59"/>
      <c r="G3552" s="59"/>
    </row>
    <row r="3553" spans="1:7">
      <c r="A3553" s="59"/>
      <c r="B3553" s="59"/>
      <c r="C3553" s="59"/>
      <c r="D3553" s="59"/>
      <c r="E3553" s="59"/>
      <c r="F3553" s="59"/>
      <c r="G3553" s="59"/>
    </row>
    <row r="3554" spans="1:7">
      <c r="A3554" s="59"/>
      <c r="B3554" s="59"/>
      <c r="C3554" s="59"/>
      <c r="D3554" s="59"/>
      <c r="E3554" s="59"/>
      <c r="F3554" s="59"/>
      <c r="G3554" s="59"/>
    </row>
    <row r="3555" spans="1:7">
      <c r="A3555" s="59"/>
      <c r="B3555" s="59"/>
      <c r="C3555" s="59"/>
      <c r="D3555" s="59"/>
      <c r="E3555" s="59"/>
      <c r="F3555" s="59"/>
      <c r="G3555" s="59"/>
    </row>
    <row r="3556" spans="1:7">
      <c r="A3556" s="59"/>
      <c r="B3556" s="59"/>
      <c r="C3556" s="59"/>
      <c r="D3556" s="59"/>
      <c r="E3556" s="59"/>
      <c r="F3556" s="59"/>
      <c r="G3556" s="59"/>
    </row>
    <row r="3557" spans="1:7">
      <c r="A3557" s="59"/>
      <c r="B3557" s="59"/>
      <c r="C3557" s="59"/>
      <c r="D3557" s="59"/>
      <c r="E3557" s="59"/>
      <c r="F3557" s="59"/>
      <c r="G3557" s="59"/>
    </row>
    <row r="3558" spans="1:7">
      <c r="A3558" s="59"/>
      <c r="B3558" s="59"/>
      <c r="C3558" s="59"/>
      <c r="D3558" s="59"/>
      <c r="E3558" s="59"/>
      <c r="F3558" s="59"/>
      <c r="G3558" s="59"/>
    </row>
    <row r="3559" spans="1:7">
      <c r="A3559" s="59"/>
      <c r="B3559" s="59"/>
      <c r="C3559" s="59"/>
      <c r="D3559" s="59"/>
      <c r="E3559" s="59"/>
      <c r="F3559" s="59"/>
      <c r="G3559" s="59"/>
    </row>
    <row r="3560" spans="1:7">
      <c r="A3560" s="59"/>
      <c r="B3560" s="59"/>
      <c r="C3560" s="59"/>
      <c r="D3560" s="59"/>
      <c r="E3560" s="59"/>
      <c r="F3560" s="59"/>
      <c r="G3560" s="59"/>
    </row>
    <row r="3561" spans="1:7">
      <c r="A3561" s="59"/>
      <c r="B3561" s="59"/>
      <c r="C3561" s="59"/>
      <c r="D3561" s="59"/>
      <c r="E3561" s="59"/>
      <c r="F3561" s="59"/>
      <c r="G3561" s="59"/>
    </row>
    <row r="3562" spans="1:7">
      <c r="A3562" s="59"/>
      <c r="B3562" s="59"/>
      <c r="C3562" s="59"/>
      <c r="D3562" s="59"/>
      <c r="E3562" s="59"/>
      <c r="F3562" s="59"/>
      <c r="G3562" s="59"/>
    </row>
    <row r="3563" spans="1:7">
      <c r="A3563" s="59"/>
      <c r="B3563" s="59"/>
      <c r="C3563" s="59"/>
      <c r="D3563" s="59"/>
      <c r="E3563" s="59"/>
      <c r="F3563" s="59"/>
      <c r="G3563" s="59"/>
    </row>
    <row r="3564" spans="1:7">
      <c r="A3564" s="59"/>
      <c r="B3564" s="59"/>
      <c r="C3564" s="59"/>
      <c r="D3564" s="59"/>
      <c r="E3564" s="59"/>
      <c r="F3564" s="59"/>
      <c r="G3564" s="59"/>
    </row>
    <row r="3565" spans="1:7">
      <c r="A3565" s="59"/>
      <c r="B3565" s="59"/>
      <c r="C3565" s="59"/>
      <c r="D3565" s="59"/>
      <c r="E3565" s="59"/>
      <c r="F3565" s="59"/>
      <c r="G3565" s="59"/>
    </row>
    <row r="3566" spans="1:7">
      <c r="A3566" s="59"/>
      <c r="B3566" s="59"/>
      <c r="C3566" s="59"/>
      <c r="D3566" s="59"/>
      <c r="E3566" s="59"/>
      <c r="F3566" s="59"/>
      <c r="G3566" s="59"/>
    </row>
    <row r="3567" spans="1:7">
      <c r="A3567" s="59"/>
      <c r="B3567" s="59"/>
      <c r="C3567" s="59"/>
      <c r="D3567" s="59"/>
      <c r="E3567" s="59"/>
      <c r="F3567" s="59"/>
      <c r="G3567" s="59"/>
    </row>
    <row r="3568" spans="1:7">
      <c r="A3568" s="59"/>
      <c r="B3568" s="59"/>
      <c r="C3568" s="59"/>
      <c r="D3568" s="59"/>
      <c r="E3568" s="59"/>
      <c r="F3568" s="59"/>
      <c r="G3568" s="59"/>
    </row>
    <row r="3569" spans="1:7">
      <c r="A3569" s="59"/>
      <c r="B3569" s="59"/>
      <c r="C3569" s="59"/>
      <c r="D3569" s="59"/>
      <c r="E3569" s="59"/>
      <c r="F3569" s="59"/>
      <c r="G3569" s="59"/>
    </row>
    <row r="3570" spans="1:7">
      <c r="A3570" s="59"/>
      <c r="B3570" s="59"/>
      <c r="C3570" s="59"/>
      <c r="D3570" s="59"/>
      <c r="E3570" s="59"/>
      <c r="F3570" s="59"/>
      <c r="G3570" s="59"/>
    </row>
    <row r="3571" spans="1:7">
      <c r="A3571" s="59"/>
      <c r="B3571" s="59"/>
      <c r="C3571" s="59"/>
      <c r="D3571" s="59"/>
      <c r="E3571" s="59"/>
      <c r="F3571" s="59"/>
      <c r="G3571" s="59"/>
    </row>
    <row r="3572" spans="1:7">
      <c r="A3572" s="59"/>
      <c r="B3572" s="59"/>
      <c r="C3572" s="59"/>
      <c r="D3572" s="59"/>
      <c r="E3572" s="59"/>
      <c r="F3572" s="59"/>
      <c r="G3572" s="59"/>
    </row>
    <row r="3573" spans="1:7">
      <c r="A3573" s="59"/>
      <c r="B3573" s="59"/>
      <c r="C3573" s="59"/>
      <c r="D3573" s="59"/>
      <c r="E3573" s="59"/>
      <c r="F3573" s="59"/>
      <c r="G3573" s="59"/>
    </row>
    <row r="3574" spans="1:7">
      <c r="A3574" s="59"/>
      <c r="B3574" s="59"/>
      <c r="C3574" s="59"/>
      <c r="D3574" s="59"/>
      <c r="E3574" s="59"/>
      <c r="F3574" s="59"/>
      <c r="G3574" s="59"/>
    </row>
    <row r="3575" spans="1:7">
      <c r="A3575" s="59"/>
      <c r="B3575" s="59"/>
      <c r="C3575" s="59"/>
      <c r="D3575" s="59"/>
      <c r="E3575" s="59"/>
      <c r="F3575" s="59"/>
      <c r="G3575" s="59"/>
    </row>
    <row r="3576" spans="1:7">
      <c r="A3576" s="59"/>
      <c r="B3576" s="59"/>
      <c r="C3576" s="59"/>
      <c r="D3576" s="59"/>
      <c r="E3576" s="59"/>
      <c r="F3576" s="59"/>
      <c r="G3576" s="59"/>
    </row>
    <row r="3577" spans="1:7">
      <c r="A3577" s="59"/>
      <c r="B3577" s="59"/>
      <c r="C3577" s="59"/>
      <c r="D3577" s="59"/>
      <c r="E3577" s="59"/>
      <c r="F3577" s="59"/>
      <c r="G3577" s="59"/>
    </row>
    <row r="3578" spans="1:7">
      <c r="A3578" s="59"/>
      <c r="B3578" s="59"/>
      <c r="C3578" s="59"/>
      <c r="D3578" s="59"/>
      <c r="E3578" s="59"/>
      <c r="F3578" s="59"/>
      <c r="G3578" s="59"/>
    </row>
    <row r="3579" spans="1:7">
      <c r="A3579" s="59"/>
      <c r="B3579" s="59"/>
      <c r="C3579" s="59"/>
      <c r="D3579" s="59"/>
      <c r="E3579" s="59"/>
      <c r="F3579" s="59"/>
      <c r="G3579" s="59"/>
    </row>
    <row r="3580" spans="1:7">
      <c r="A3580" s="59"/>
      <c r="B3580" s="59"/>
      <c r="C3580" s="59"/>
      <c r="D3580" s="59"/>
      <c r="E3580" s="59"/>
      <c r="F3580" s="59"/>
      <c r="G3580" s="59"/>
    </row>
    <row r="3581" spans="1:7">
      <c r="A3581" s="59"/>
      <c r="B3581" s="59"/>
      <c r="C3581" s="59"/>
      <c r="D3581" s="59"/>
      <c r="E3581" s="59"/>
      <c r="F3581" s="59"/>
      <c r="G3581" s="59"/>
    </row>
    <row r="3582" spans="1:7">
      <c r="A3582" s="59"/>
      <c r="B3582" s="59"/>
      <c r="C3582" s="59"/>
      <c r="D3582" s="59"/>
      <c r="E3582" s="59"/>
      <c r="F3582" s="59"/>
      <c r="G3582" s="59"/>
    </row>
    <row r="3583" spans="1:7">
      <c r="A3583" s="59"/>
      <c r="B3583" s="59"/>
      <c r="C3583" s="59"/>
      <c r="D3583" s="59"/>
      <c r="E3583" s="59"/>
      <c r="F3583" s="59"/>
      <c r="G3583" s="59"/>
    </row>
    <row r="3584" spans="1:7">
      <c r="A3584" s="59"/>
      <c r="B3584" s="59"/>
      <c r="C3584" s="59"/>
      <c r="D3584" s="59"/>
      <c r="E3584" s="59"/>
      <c r="F3584" s="59"/>
      <c r="G3584" s="59"/>
    </row>
    <row r="3585" spans="1:7">
      <c r="A3585" s="59"/>
      <c r="B3585" s="59"/>
      <c r="C3585" s="59"/>
      <c r="D3585" s="59"/>
      <c r="E3585" s="59"/>
      <c r="F3585" s="59"/>
      <c r="G3585" s="59"/>
    </row>
    <row r="3586" spans="1:7">
      <c r="A3586" s="59"/>
      <c r="B3586" s="59"/>
      <c r="C3586" s="59"/>
      <c r="D3586" s="59"/>
      <c r="E3586" s="59"/>
      <c r="F3586" s="59"/>
      <c r="G3586" s="59"/>
    </row>
    <row r="3587" spans="1:7">
      <c r="A3587" s="59"/>
      <c r="B3587" s="59"/>
      <c r="C3587" s="59"/>
      <c r="D3587" s="59"/>
      <c r="E3587" s="59"/>
      <c r="F3587" s="59"/>
      <c r="G3587" s="59"/>
    </row>
    <row r="3588" spans="1:7">
      <c r="A3588" s="59"/>
      <c r="B3588" s="59"/>
      <c r="C3588" s="59"/>
      <c r="D3588" s="59"/>
      <c r="E3588" s="59"/>
      <c r="F3588" s="59"/>
      <c r="G3588" s="59"/>
    </row>
    <row r="3589" spans="1:7">
      <c r="A3589" s="59"/>
      <c r="B3589" s="59"/>
      <c r="C3589" s="59"/>
      <c r="D3589" s="59"/>
      <c r="E3589" s="59"/>
      <c r="F3589" s="59"/>
      <c r="G3589" s="59"/>
    </row>
    <row r="3590" spans="1:7">
      <c r="A3590" s="59"/>
      <c r="B3590" s="59"/>
      <c r="C3590" s="59"/>
      <c r="D3590" s="59"/>
      <c r="E3590" s="59"/>
      <c r="F3590" s="59"/>
      <c r="G3590" s="59"/>
    </row>
    <row r="3591" spans="1:7">
      <c r="A3591" s="59"/>
      <c r="B3591" s="59"/>
      <c r="C3591" s="59"/>
      <c r="D3591" s="59"/>
      <c r="E3591" s="59"/>
      <c r="F3591" s="59"/>
      <c r="G3591" s="59"/>
    </row>
    <row r="3592" spans="1:7">
      <c r="A3592" s="59"/>
      <c r="B3592" s="59"/>
      <c r="C3592" s="59"/>
      <c r="D3592" s="59"/>
      <c r="E3592" s="59"/>
      <c r="F3592" s="59"/>
      <c r="G3592" s="59"/>
    </row>
    <row r="3593" spans="1:7">
      <c r="A3593" s="59"/>
      <c r="B3593" s="59"/>
      <c r="C3593" s="59"/>
      <c r="D3593" s="59"/>
      <c r="E3593" s="59"/>
      <c r="F3593" s="59"/>
      <c r="G3593" s="59"/>
    </row>
    <row r="3594" spans="1:7">
      <c r="A3594" s="59"/>
      <c r="B3594" s="59"/>
      <c r="C3594" s="59"/>
      <c r="D3594" s="59"/>
      <c r="E3594" s="59"/>
      <c r="F3594" s="59"/>
      <c r="G3594" s="59"/>
    </row>
    <row r="3595" spans="1:7">
      <c r="A3595" s="59"/>
      <c r="B3595" s="59"/>
      <c r="C3595" s="59"/>
      <c r="D3595" s="59"/>
      <c r="E3595" s="59"/>
      <c r="F3595" s="59"/>
      <c r="G3595" s="59"/>
    </row>
    <row r="3596" spans="1:7">
      <c r="A3596" s="59"/>
      <c r="B3596" s="59"/>
      <c r="C3596" s="59"/>
      <c r="D3596" s="59"/>
      <c r="E3596" s="59"/>
      <c r="F3596" s="59"/>
      <c r="G3596" s="59"/>
    </row>
    <row r="3597" spans="1:7">
      <c r="A3597" s="59"/>
      <c r="B3597" s="59"/>
      <c r="C3597" s="59"/>
      <c r="D3597" s="59"/>
      <c r="E3597" s="59"/>
      <c r="F3597" s="59"/>
      <c r="G3597" s="59"/>
    </row>
    <row r="3598" spans="1:7">
      <c r="A3598" s="59"/>
      <c r="B3598" s="59"/>
      <c r="C3598" s="59"/>
      <c r="D3598" s="59"/>
      <c r="E3598" s="59"/>
      <c r="F3598" s="59"/>
      <c r="G3598" s="59"/>
    </row>
    <row r="3599" spans="1:7">
      <c r="A3599" s="59"/>
      <c r="B3599" s="59"/>
      <c r="C3599" s="59"/>
      <c r="D3599" s="59"/>
      <c r="E3599" s="59"/>
      <c r="F3599" s="59"/>
      <c r="G3599" s="59"/>
    </row>
    <row r="3600" spans="1:7">
      <c r="A3600" s="59"/>
      <c r="B3600" s="59"/>
      <c r="C3600" s="59"/>
      <c r="D3600" s="59"/>
      <c r="E3600" s="59"/>
      <c r="F3600" s="59"/>
      <c r="G3600" s="59"/>
    </row>
    <row r="3601" spans="1:7">
      <c r="A3601" s="59"/>
      <c r="B3601" s="59"/>
      <c r="C3601" s="59"/>
      <c r="D3601" s="59"/>
      <c r="E3601" s="59"/>
      <c r="F3601" s="59"/>
      <c r="G3601" s="59"/>
    </row>
    <row r="3602" spans="1:7">
      <c r="A3602" s="59"/>
      <c r="B3602" s="59"/>
      <c r="C3602" s="59"/>
      <c r="D3602" s="59"/>
      <c r="E3602" s="59"/>
      <c r="F3602" s="59"/>
      <c r="G3602" s="59"/>
    </row>
    <row r="3603" spans="1:7">
      <c r="A3603" s="59"/>
      <c r="B3603" s="59"/>
      <c r="C3603" s="59"/>
      <c r="D3603" s="59"/>
      <c r="E3603" s="59"/>
      <c r="F3603" s="59"/>
      <c r="G3603" s="59"/>
    </row>
    <row r="3604" spans="1:7">
      <c r="A3604" s="59"/>
      <c r="B3604" s="59"/>
      <c r="C3604" s="59"/>
      <c r="D3604" s="59"/>
      <c r="E3604" s="59"/>
      <c r="F3604" s="59"/>
      <c r="G3604" s="59"/>
    </row>
    <row r="3605" spans="1:7">
      <c r="A3605" s="59"/>
      <c r="B3605" s="59"/>
      <c r="C3605" s="59"/>
      <c r="D3605" s="59"/>
      <c r="E3605" s="59"/>
      <c r="F3605" s="59"/>
      <c r="G3605" s="59"/>
    </row>
    <row r="3606" spans="1:7">
      <c r="A3606" s="59"/>
      <c r="B3606" s="59"/>
      <c r="C3606" s="59"/>
      <c r="D3606" s="59"/>
      <c r="E3606" s="59"/>
      <c r="F3606" s="59"/>
      <c r="G3606" s="59"/>
    </row>
    <row r="3607" spans="1:7">
      <c r="A3607" s="59"/>
      <c r="B3607" s="59"/>
      <c r="C3607" s="59"/>
      <c r="D3607" s="59"/>
      <c r="E3607" s="59"/>
      <c r="F3607" s="59"/>
      <c r="G3607" s="59"/>
    </row>
    <row r="3608" spans="1:7">
      <c r="A3608" s="59"/>
      <c r="B3608" s="59"/>
      <c r="C3608" s="59"/>
      <c r="D3608" s="59"/>
      <c r="E3608" s="59"/>
      <c r="F3608" s="59"/>
      <c r="G3608" s="59"/>
    </row>
    <row r="3609" spans="1:7">
      <c r="A3609" s="59"/>
      <c r="B3609" s="59"/>
      <c r="C3609" s="59"/>
      <c r="D3609" s="59"/>
      <c r="E3609" s="59"/>
      <c r="F3609" s="59"/>
      <c r="G3609" s="59"/>
    </row>
    <row r="3610" spans="1:7">
      <c r="A3610" s="59"/>
      <c r="B3610" s="59"/>
      <c r="C3610" s="59"/>
      <c r="D3610" s="59"/>
      <c r="E3610" s="59"/>
      <c r="F3610" s="59"/>
      <c r="G3610" s="59"/>
    </row>
    <row r="3611" spans="1:7">
      <c r="A3611" s="59"/>
      <c r="B3611" s="59"/>
      <c r="C3611" s="59"/>
      <c r="D3611" s="59"/>
      <c r="E3611" s="59"/>
      <c r="F3611" s="59"/>
      <c r="G3611" s="59"/>
    </row>
    <row r="3612" spans="1:7">
      <c r="A3612" s="59"/>
      <c r="B3612" s="59"/>
      <c r="C3612" s="59"/>
      <c r="D3612" s="59"/>
      <c r="E3612" s="59"/>
      <c r="F3612" s="59"/>
      <c r="G3612" s="59"/>
    </row>
    <row r="3613" spans="1:7">
      <c r="A3613" s="59"/>
      <c r="B3613" s="59"/>
      <c r="C3613" s="59"/>
      <c r="D3613" s="59"/>
      <c r="E3613" s="59"/>
      <c r="F3613" s="59"/>
      <c r="G3613" s="59"/>
    </row>
    <row r="3614" spans="1:7">
      <c r="A3614" s="59"/>
      <c r="B3614" s="59"/>
      <c r="C3614" s="59"/>
      <c r="D3614" s="59"/>
      <c r="E3614" s="59"/>
      <c r="F3614" s="59"/>
      <c r="G3614" s="59"/>
    </row>
    <row r="3615" spans="1:7">
      <c r="A3615" s="59"/>
      <c r="B3615" s="59"/>
      <c r="C3615" s="59"/>
      <c r="D3615" s="59"/>
      <c r="E3615" s="59"/>
      <c r="F3615" s="59"/>
      <c r="G3615" s="59"/>
    </row>
    <row r="3616" spans="1:7">
      <c r="A3616" s="59"/>
      <c r="B3616" s="59"/>
      <c r="C3616" s="59"/>
      <c r="D3616" s="59"/>
      <c r="E3616" s="59"/>
      <c r="F3616" s="59"/>
      <c r="G3616" s="59"/>
    </row>
    <row r="3617" spans="1:7">
      <c r="A3617" s="59"/>
      <c r="B3617" s="59"/>
      <c r="C3617" s="59"/>
      <c r="D3617" s="59"/>
      <c r="E3617" s="59"/>
      <c r="F3617" s="59"/>
      <c r="G3617" s="59"/>
    </row>
    <row r="3618" spans="1:7">
      <c r="A3618" s="59"/>
      <c r="B3618" s="59"/>
      <c r="C3618" s="59"/>
      <c r="D3618" s="59"/>
      <c r="E3618" s="59"/>
      <c r="F3618" s="59"/>
      <c r="G3618" s="59"/>
    </row>
    <row r="3619" spans="1:7">
      <c r="A3619" s="59"/>
      <c r="B3619" s="59"/>
      <c r="C3619" s="59"/>
      <c r="D3619" s="59"/>
      <c r="E3619" s="59"/>
      <c r="F3619" s="59"/>
      <c r="G3619" s="59"/>
    </row>
    <row r="3620" spans="1:7">
      <c r="A3620" s="59"/>
      <c r="B3620" s="59"/>
      <c r="C3620" s="59"/>
      <c r="D3620" s="59"/>
      <c r="E3620" s="59"/>
      <c r="F3620" s="59"/>
      <c r="G3620" s="59"/>
    </row>
    <row r="3621" spans="1:7">
      <c r="A3621" s="59"/>
      <c r="B3621" s="59"/>
      <c r="C3621" s="59"/>
      <c r="D3621" s="59"/>
      <c r="E3621" s="59"/>
      <c r="F3621" s="59"/>
      <c r="G3621" s="59"/>
    </row>
    <row r="3622" spans="1:7">
      <c r="A3622" s="59"/>
      <c r="B3622" s="59"/>
      <c r="C3622" s="59"/>
      <c r="D3622" s="59"/>
      <c r="E3622" s="59"/>
      <c r="F3622" s="59"/>
      <c r="G3622" s="59"/>
    </row>
    <row r="3623" spans="1:7">
      <c r="A3623" s="59"/>
      <c r="B3623" s="59"/>
      <c r="C3623" s="59"/>
      <c r="D3623" s="59"/>
      <c r="E3623" s="59"/>
      <c r="F3623" s="59"/>
      <c r="G3623" s="59"/>
    </row>
    <row r="3624" spans="1:7">
      <c r="A3624" s="59"/>
      <c r="B3624" s="59"/>
      <c r="C3624" s="59"/>
      <c r="D3624" s="59"/>
      <c r="E3624" s="59"/>
      <c r="F3624" s="59"/>
      <c r="G3624" s="59"/>
    </row>
    <row r="3625" spans="1:7">
      <c r="A3625" s="59"/>
      <c r="B3625" s="59"/>
      <c r="C3625" s="59"/>
      <c r="D3625" s="59"/>
      <c r="E3625" s="59"/>
      <c r="F3625" s="59"/>
      <c r="G3625" s="59"/>
    </row>
    <row r="3626" spans="1:7">
      <c r="A3626" s="59"/>
      <c r="B3626" s="59"/>
      <c r="C3626" s="59"/>
      <c r="D3626" s="59"/>
      <c r="E3626" s="59"/>
      <c r="F3626" s="59"/>
      <c r="G3626" s="59"/>
    </row>
    <row r="3627" spans="1:7">
      <c r="A3627" s="59"/>
      <c r="B3627" s="59"/>
      <c r="C3627" s="59"/>
      <c r="D3627" s="59"/>
      <c r="E3627" s="59"/>
      <c r="F3627" s="59"/>
      <c r="G3627" s="59"/>
    </row>
    <row r="3628" spans="1:7">
      <c r="A3628" s="59"/>
      <c r="B3628" s="59"/>
      <c r="C3628" s="59"/>
      <c r="D3628" s="59"/>
      <c r="E3628" s="59"/>
      <c r="F3628" s="59"/>
      <c r="G3628" s="59"/>
    </row>
    <row r="3629" spans="1:7">
      <c r="A3629" s="59"/>
      <c r="B3629" s="59"/>
      <c r="C3629" s="59"/>
      <c r="D3629" s="59"/>
      <c r="E3629" s="59"/>
      <c r="F3629" s="59"/>
      <c r="G3629" s="59"/>
    </row>
    <row r="3630" spans="1:7">
      <c r="A3630" s="59"/>
      <c r="B3630" s="59"/>
      <c r="C3630" s="59"/>
      <c r="D3630" s="59"/>
      <c r="E3630" s="59"/>
      <c r="F3630" s="59"/>
      <c r="G3630" s="59"/>
    </row>
    <row r="3631" spans="1:7">
      <c r="A3631" s="59"/>
      <c r="B3631" s="59"/>
      <c r="C3631" s="59"/>
      <c r="D3631" s="59"/>
      <c r="E3631" s="59"/>
      <c r="F3631" s="59"/>
      <c r="G3631" s="59"/>
    </row>
    <row r="3632" spans="1:7">
      <c r="A3632" s="59"/>
      <c r="B3632" s="59"/>
      <c r="C3632" s="59"/>
      <c r="D3632" s="59"/>
      <c r="E3632" s="59"/>
      <c r="F3632" s="59"/>
      <c r="G3632" s="59"/>
    </row>
    <row r="3633" spans="1:7">
      <c r="A3633" s="59"/>
      <c r="B3633" s="59"/>
      <c r="C3633" s="59"/>
      <c r="D3633" s="59"/>
      <c r="E3633" s="59"/>
      <c r="F3633" s="59"/>
      <c r="G3633" s="59"/>
    </row>
    <row r="3634" spans="1:7">
      <c r="A3634" s="59"/>
      <c r="B3634" s="59"/>
      <c r="C3634" s="59"/>
      <c r="D3634" s="59"/>
      <c r="E3634" s="59"/>
      <c r="F3634" s="59"/>
      <c r="G3634" s="59"/>
    </row>
    <row r="3635" spans="1:7">
      <c r="A3635" s="59"/>
      <c r="B3635" s="59"/>
      <c r="C3635" s="59"/>
      <c r="D3635" s="59"/>
      <c r="E3635" s="59"/>
      <c r="F3635" s="59"/>
      <c r="G3635" s="59"/>
    </row>
    <row r="3636" spans="1:7">
      <c r="A3636" s="59"/>
      <c r="B3636" s="59"/>
      <c r="C3636" s="59"/>
      <c r="D3636" s="59"/>
      <c r="E3636" s="59"/>
      <c r="F3636" s="59"/>
      <c r="G3636" s="59"/>
    </row>
    <row r="3637" spans="1:7">
      <c r="A3637" s="59"/>
      <c r="B3637" s="59"/>
      <c r="C3637" s="59"/>
      <c r="D3637" s="59"/>
      <c r="E3637" s="59"/>
      <c r="F3637" s="59"/>
      <c r="G3637" s="59"/>
    </row>
    <row r="3638" spans="1:7">
      <c r="A3638" s="59"/>
      <c r="B3638" s="59"/>
      <c r="C3638" s="59"/>
      <c r="D3638" s="59"/>
      <c r="E3638" s="59"/>
      <c r="F3638" s="59"/>
      <c r="G3638" s="59"/>
    </row>
    <row r="3639" spans="1:7">
      <c r="A3639" s="59"/>
      <c r="B3639" s="59"/>
      <c r="C3639" s="59"/>
      <c r="D3639" s="59"/>
      <c r="E3639" s="59"/>
      <c r="F3639" s="59"/>
      <c r="G3639" s="59"/>
    </row>
    <row r="3640" spans="1:7">
      <c r="A3640" s="59"/>
      <c r="B3640" s="59"/>
      <c r="C3640" s="59"/>
      <c r="D3640" s="59"/>
      <c r="E3640" s="59"/>
      <c r="F3640" s="59"/>
      <c r="G3640" s="59"/>
    </row>
    <row r="3641" spans="1:7">
      <c r="A3641" s="59"/>
      <c r="B3641" s="59"/>
      <c r="C3641" s="59"/>
      <c r="D3641" s="59"/>
      <c r="E3641" s="59"/>
      <c r="F3641" s="59"/>
      <c r="G3641" s="59"/>
    </row>
    <row r="3642" spans="1:7">
      <c r="A3642" s="59"/>
      <c r="B3642" s="59"/>
      <c r="C3642" s="59"/>
      <c r="D3642" s="59"/>
      <c r="E3642" s="59"/>
      <c r="F3642" s="59"/>
      <c r="G3642" s="59"/>
    </row>
    <row r="3643" spans="1:7">
      <c r="A3643" s="59"/>
      <c r="B3643" s="59"/>
      <c r="C3643" s="59"/>
      <c r="D3643" s="59"/>
      <c r="E3643" s="59"/>
      <c r="F3643" s="59"/>
      <c r="G3643" s="59"/>
    </row>
    <row r="3644" spans="1:7">
      <c r="A3644" s="59"/>
      <c r="B3644" s="59"/>
      <c r="C3644" s="59"/>
      <c r="D3644" s="59"/>
      <c r="E3644" s="59"/>
      <c r="F3644" s="59"/>
      <c r="G3644" s="59"/>
    </row>
    <row r="3645" spans="1:7">
      <c r="A3645" s="59"/>
      <c r="B3645" s="59"/>
      <c r="C3645" s="59"/>
      <c r="D3645" s="59"/>
      <c r="E3645" s="59"/>
      <c r="F3645" s="59"/>
      <c r="G3645" s="59"/>
    </row>
    <row r="3646" spans="1:7">
      <c r="A3646" s="59"/>
      <c r="B3646" s="59"/>
      <c r="C3646" s="59"/>
      <c r="D3646" s="59"/>
      <c r="E3646" s="59"/>
      <c r="F3646" s="59"/>
      <c r="G3646" s="59"/>
    </row>
    <row r="3647" spans="1:7">
      <c r="A3647" s="59"/>
      <c r="B3647" s="59"/>
      <c r="C3647" s="59"/>
      <c r="D3647" s="59"/>
      <c r="E3647" s="59"/>
      <c r="F3647" s="59"/>
      <c r="G3647" s="59"/>
    </row>
    <row r="3648" spans="1:7">
      <c r="A3648" s="59"/>
      <c r="B3648" s="59"/>
      <c r="C3648" s="59"/>
      <c r="D3648" s="59"/>
      <c r="E3648" s="59"/>
      <c r="F3648" s="59"/>
      <c r="G3648" s="59"/>
    </row>
  </sheetData>
  <mergeCells count="2438">
    <mergeCell ref="A3467:F3467"/>
    <mergeCell ref="A3468:F3468"/>
    <mergeCell ref="A3469:G3469"/>
    <mergeCell ref="A3470:F3470"/>
    <mergeCell ref="A3471:G3471"/>
    <mergeCell ref="A3461:F3461"/>
    <mergeCell ref="A3462:F3462"/>
    <mergeCell ref="A3463:F3463"/>
    <mergeCell ref="A3464:F3464"/>
    <mergeCell ref="A3465:F3465"/>
    <mergeCell ref="A3466:F3466"/>
    <mergeCell ref="A3452:F3452"/>
    <mergeCell ref="A3453:F3453"/>
    <mergeCell ref="A3454:G3454"/>
    <mergeCell ref="B3455:G3455"/>
    <mergeCell ref="A3459:F3459"/>
    <mergeCell ref="A3460:F3460"/>
    <mergeCell ref="A3446:F3446"/>
    <mergeCell ref="A3447:F3447"/>
    <mergeCell ref="A3448:F3448"/>
    <mergeCell ref="A3449:F3449"/>
    <mergeCell ref="A3450:F3450"/>
    <mergeCell ref="A3451:F3451"/>
    <mergeCell ref="A3436:F3436"/>
    <mergeCell ref="A3437:F3437"/>
    <mergeCell ref="A3438:F3438"/>
    <mergeCell ref="A3439:G3439"/>
    <mergeCell ref="A3444:F3444"/>
    <mergeCell ref="A3445:F3445"/>
    <mergeCell ref="A3430:F3430"/>
    <mergeCell ref="A3431:F3431"/>
    <mergeCell ref="A3432:F3432"/>
    <mergeCell ref="A3433:F3433"/>
    <mergeCell ref="A3434:F3434"/>
    <mergeCell ref="A3435:F3435"/>
    <mergeCell ref="A3420:F3420"/>
    <mergeCell ref="A3421:F3421"/>
    <mergeCell ref="A3422:F3422"/>
    <mergeCell ref="A3423:F3423"/>
    <mergeCell ref="A3424:G3424"/>
    <mergeCell ref="A3429:F3429"/>
    <mergeCell ref="A3414:F3414"/>
    <mergeCell ref="A3415:F3415"/>
    <mergeCell ref="A3416:F3416"/>
    <mergeCell ref="A3417:F3417"/>
    <mergeCell ref="A3418:F3418"/>
    <mergeCell ref="A3419:F3419"/>
    <mergeCell ref="A3403:F3403"/>
    <mergeCell ref="A3404:F3404"/>
    <mergeCell ref="A3405:F3405"/>
    <mergeCell ref="A3406:F3406"/>
    <mergeCell ref="A3407:F3407"/>
    <mergeCell ref="A3408:G3408"/>
    <mergeCell ref="B3388:G3388"/>
    <mergeCell ref="A3398:F3398"/>
    <mergeCell ref="A3399:F3399"/>
    <mergeCell ref="A3400:F3400"/>
    <mergeCell ref="A3401:F3401"/>
    <mergeCell ref="A3402:F3402"/>
    <mergeCell ref="A3382:F3382"/>
    <mergeCell ref="A3383:F3383"/>
    <mergeCell ref="A3384:F3384"/>
    <mergeCell ref="A3385:F3385"/>
    <mergeCell ref="A3386:F3386"/>
    <mergeCell ref="A3387:G3387"/>
    <mergeCell ref="A3373:G3373"/>
    <mergeCell ref="A3377:F3377"/>
    <mergeCell ref="A3378:F3378"/>
    <mergeCell ref="A3379:F3379"/>
    <mergeCell ref="A3380:F3380"/>
    <mergeCell ref="A3381:F3381"/>
    <mergeCell ref="A3367:F3367"/>
    <mergeCell ref="A3368:F3368"/>
    <mergeCell ref="A3369:F3369"/>
    <mergeCell ref="A3370:F3370"/>
    <mergeCell ref="A3371:F3371"/>
    <mergeCell ref="A3372:F3372"/>
    <mergeCell ref="A3352:F3352"/>
    <mergeCell ref="A3353:G3353"/>
    <mergeCell ref="A3363:F3363"/>
    <mergeCell ref="A3364:F3364"/>
    <mergeCell ref="A3365:F3365"/>
    <mergeCell ref="A3366:F3366"/>
    <mergeCell ref="A3346:F3346"/>
    <mergeCell ref="A3347:F3347"/>
    <mergeCell ref="A3348:F3348"/>
    <mergeCell ref="A3349:F3349"/>
    <mergeCell ref="A3350:F3350"/>
    <mergeCell ref="A3351:F3351"/>
    <mergeCell ref="A3332:F3332"/>
    <mergeCell ref="A3333:F3333"/>
    <mergeCell ref="A3334:G3334"/>
    <mergeCell ref="A3343:F3343"/>
    <mergeCell ref="A3344:F3344"/>
    <mergeCell ref="A3345:F3345"/>
    <mergeCell ref="A3326:F3326"/>
    <mergeCell ref="A3327:F3327"/>
    <mergeCell ref="A3328:F3328"/>
    <mergeCell ref="A3329:F3329"/>
    <mergeCell ref="A3330:F3330"/>
    <mergeCell ref="A3331:F3331"/>
    <mergeCell ref="A3318:F3318"/>
    <mergeCell ref="A3319:F3319"/>
    <mergeCell ref="A3320:F3320"/>
    <mergeCell ref="A3321:G3321"/>
    <mergeCell ref="A3324:F3324"/>
    <mergeCell ref="A3325:F3325"/>
    <mergeCell ref="A3312:F3312"/>
    <mergeCell ref="A3313:F3313"/>
    <mergeCell ref="A3314:F3314"/>
    <mergeCell ref="A3315:F3315"/>
    <mergeCell ref="A3316:F3316"/>
    <mergeCell ref="A3317:F3317"/>
    <mergeCell ref="A3303:F3303"/>
    <mergeCell ref="A3304:F3304"/>
    <mergeCell ref="A3305:F3305"/>
    <mergeCell ref="A3306:G3306"/>
    <mergeCell ref="B3307:G3307"/>
    <mergeCell ref="A3311:F3311"/>
    <mergeCell ref="A3297:F3297"/>
    <mergeCell ref="A3298:F3298"/>
    <mergeCell ref="A3299:F3299"/>
    <mergeCell ref="A3300:F3300"/>
    <mergeCell ref="A3301:F3301"/>
    <mergeCell ref="A3302:F3302"/>
    <mergeCell ref="A3287:F3287"/>
    <mergeCell ref="A3288:F3288"/>
    <mergeCell ref="A3289:F3289"/>
    <mergeCell ref="A3290:F3290"/>
    <mergeCell ref="A3291:G3291"/>
    <mergeCell ref="A3296:F3296"/>
    <mergeCell ref="A3281:F3281"/>
    <mergeCell ref="A3282:F3282"/>
    <mergeCell ref="A3283:F3283"/>
    <mergeCell ref="A3284:F3284"/>
    <mergeCell ref="A3285:F3285"/>
    <mergeCell ref="A3286:F3286"/>
    <mergeCell ref="A3270:F3270"/>
    <mergeCell ref="A3271:F3271"/>
    <mergeCell ref="A3272:F3272"/>
    <mergeCell ref="A3273:F3273"/>
    <mergeCell ref="A3274:F3274"/>
    <mergeCell ref="A3275:G3275"/>
    <mergeCell ref="A3259:G3259"/>
    <mergeCell ref="A3265:F3265"/>
    <mergeCell ref="A3266:F3266"/>
    <mergeCell ref="A3267:F3267"/>
    <mergeCell ref="A3268:F3268"/>
    <mergeCell ref="A3269:F3269"/>
    <mergeCell ref="A3253:F3253"/>
    <mergeCell ref="A3254:F3254"/>
    <mergeCell ref="A3255:F3255"/>
    <mergeCell ref="A3256:F3256"/>
    <mergeCell ref="A3257:F3257"/>
    <mergeCell ref="A3258:F3258"/>
    <mergeCell ref="A3242:F3242"/>
    <mergeCell ref="A3243:G3243"/>
    <mergeCell ref="A3249:F3249"/>
    <mergeCell ref="A3250:F3250"/>
    <mergeCell ref="A3251:F3251"/>
    <mergeCell ref="A3252:F3252"/>
    <mergeCell ref="A3236:F3236"/>
    <mergeCell ref="A3237:F3237"/>
    <mergeCell ref="A3238:F3238"/>
    <mergeCell ref="A3239:F3239"/>
    <mergeCell ref="A3240:F3240"/>
    <mergeCell ref="A3241:F3241"/>
    <mergeCell ref="A3225:F3225"/>
    <mergeCell ref="A3226:F3226"/>
    <mergeCell ref="A3227:G3227"/>
    <mergeCell ref="A3233:F3233"/>
    <mergeCell ref="A3234:F3234"/>
    <mergeCell ref="A3235:F3235"/>
    <mergeCell ref="A3219:F3219"/>
    <mergeCell ref="A3220:F3220"/>
    <mergeCell ref="A3221:F3221"/>
    <mergeCell ref="A3222:F3222"/>
    <mergeCell ref="A3223:F3223"/>
    <mergeCell ref="A3224:F3224"/>
    <mergeCell ref="A3210:F3210"/>
    <mergeCell ref="A3211:F3211"/>
    <mergeCell ref="A3212:F3212"/>
    <mergeCell ref="A3213:G3213"/>
    <mergeCell ref="A3217:F3217"/>
    <mergeCell ref="A3218:F3218"/>
    <mergeCell ref="A3204:F3204"/>
    <mergeCell ref="A3205:F3205"/>
    <mergeCell ref="A3206:F3206"/>
    <mergeCell ref="A3207:F3207"/>
    <mergeCell ref="A3208:F3208"/>
    <mergeCell ref="A3209:F3209"/>
    <mergeCell ref="A3195:F3195"/>
    <mergeCell ref="A3196:F3196"/>
    <mergeCell ref="A3197:F3197"/>
    <mergeCell ref="A3198:F3198"/>
    <mergeCell ref="A3199:G3199"/>
    <mergeCell ref="A3203:F3203"/>
    <mergeCell ref="A3189:F3189"/>
    <mergeCell ref="A3190:F3190"/>
    <mergeCell ref="A3191:F3191"/>
    <mergeCell ref="A3192:F3192"/>
    <mergeCell ref="A3193:F3193"/>
    <mergeCell ref="A3194:F3194"/>
    <mergeCell ref="A3180:F3180"/>
    <mergeCell ref="A3181:F3181"/>
    <mergeCell ref="A3182:F3182"/>
    <mergeCell ref="A3183:F3183"/>
    <mergeCell ref="A3184:F3184"/>
    <mergeCell ref="A3185:G3185"/>
    <mergeCell ref="A3171:G3171"/>
    <mergeCell ref="A3175:F3175"/>
    <mergeCell ref="A3176:F3176"/>
    <mergeCell ref="A3177:F3177"/>
    <mergeCell ref="A3178:F3178"/>
    <mergeCell ref="A3179:F3179"/>
    <mergeCell ref="A3165:F3165"/>
    <mergeCell ref="A3166:F3166"/>
    <mergeCell ref="A3167:F3167"/>
    <mergeCell ref="A3168:F3168"/>
    <mergeCell ref="A3169:F3169"/>
    <mergeCell ref="A3170:F3170"/>
    <mergeCell ref="A3154:F3154"/>
    <mergeCell ref="A3155:G3155"/>
    <mergeCell ref="A3161:F3161"/>
    <mergeCell ref="A3162:F3162"/>
    <mergeCell ref="A3163:F3163"/>
    <mergeCell ref="A3164:F3164"/>
    <mergeCell ref="A3148:F3148"/>
    <mergeCell ref="A3149:F3149"/>
    <mergeCell ref="A3150:F3150"/>
    <mergeCell ref="A3151:F3151"/>
    <mergeCell ref="A3152:F3152"/>
    <mergeCell ref="A3153:F3153"/>
    <mergeCell ref="A3137:F3137"/>
    <mergeCell ref="A3138:F3138"/>
    <mergeCell ref="A3139:G3139"/>
    <mergeCell ref="A3145:F3145"/>
    <mergeCell ref="A3146:F3146"/>
    <mergeCell ref="A3147:F3147"/>
    <mergeCell ref="A3131:F3131"/>
    <mergeCell ref="A3132:F3132"/>
    <mergeCell ref="A3133:F3133"/>
    <mergeCell ref="A3134:F3134"/>
    <mergeCell ref="A3135:F3135"/>
    <mergeCell ref="A3136:F3136"/>
    <mergeCell ref="A3121:F3121"/>
    <mergeCell ref="A3122:F3122"/>
    <mergeCell ref="A3123:F3123"/>
    <mergeCell ref="A3124:G3124"/>
    <mergeCell ref="A3129:F3129"/>
    <mergeCell ref="A3130:F3130"/>
    <mergeCell ref="A3115:F3115"/>
    <mergeCell ref="A3116:F3116"/>
    <mergeCell ref="A3117:F3117"/>
    <mergeCell ref="A3118:F3118"/>
    <mergeCell ref="A3119:F3119"/>
    <mergeCell ref="A3120:F3120"/>
    <mergeCell ref="A3105:F3105"/>
    <mergeCell ref="A3106:F3106"/>
    <mergeCell ref="A3107:F3107"/>
    <mergeCell ref="A3108:F3108"/>
    <mergeCell ref="A3109:G3109"/>
    <mergeCell ref="A3114:F3114"/>
    <mergeCell ref="A3099:F3099"/>
    <mergeCell ref="A3100:F3100"/>
    <mergeCell ref="A3101:F3101"/>
    <mergeCell ref="A3102:F3102"/>
    <mergeCell ref="A3103:F3103"/>
    <mergeCell ref="A3104:F3104"/>
    <mergeCell ref="A3089:F3089"/>
    <mergeCell ref="A3090:F3090"/>
    <mergeCell ref="A3091:F3091"/>
    <mergeCell ref="A3092:F3092"/>
    <mergeCell ref="A3093:F3093"/>
    <mergeCell ref="A3094:G3094"/>
    <mergeCell ref="B3079:G3079"/>
    <mergeCell ref="A3084:F3084"/>
    <mergeCell ref="A3085:F3085"/>
    <mergeCell ref="A3086:F3086"/>
    <mergeCell ref="A3087:F3087"/>
    <mergeCell ref="A3088:F3088"/>
    <mergeCell ref="A3073:F3073"/>
    <mergeCell ref="A3074:F3074"/>
    <mergeCell ref="A3075:F3075"/>
    <mergeCell ref="A3076:F3076"/>
    <mergeCell ref="A3077:F3077"/>
    <mergeCell ref="A3078:G3078"/>
    <mergeCell ref="B3059:G3059"/>
    <mergeCell ref="A3068:F3068"/>
    <mergeCell ref="A3069:F3069"/>
    <mergeCell ref="A3070:F3070"/>
    <mergeCell ref="A3071:F3071"/>
    <mergeCell ref="A3072:F3072"/>
    <mergeCell ref="A3053:F3053"/>
    <mergeCell ref="A3054:F3054"/>
    <mergeCell ref="A3055:F3055"/>
    <mergeCell ref="A3056:F3056"/>
    <mergeCell ref="A3057:F3057"/>
    <mergeCell ref="A3058:G3058"/>
    <mergeCell ref="A3042:G3042"/>
    <mergeCell ref="A3048:F3048"/>
    <mergeCell ref="A3049:F3049"/>
    <mergeCell ref="A3050:F3050"/>
    <mergeCell ref="A3051:F3051"/>
    <mergeCell ref="A3052:F3052"/>
    <mergeCell ref="A3036:F3036"/>
    <mergeCell ref="A3037:F3037"/>
    <mergeCell ref="A3038:F3038"/>
    <mergeCell ref="A3039:F3039"/>
    <mergeCell ref="A3040:F3040"/>
    <mergeCell ref="A3041:F3041"/>
    <mergeCell ref="A3025:F3025"/>
    <mergeCell ref="A3026:G3026"/>
    <mergeCell ref="A3032:F3032"/>
    <mergeCell ref="A3033:F3033"/>
    <mergeCell ref="A3034:F3034"/>
    <mergeCell ref="A3035:F3035"/>
    <mergeCell ref="A3019:F3019"/>
    <mergeCell ref="A3020:F3020"/>
    <mergeCell ref="A3021:F3021"/>
    <mergeCell ref="A3022:F3022"/>
    <mergeCell ref="A3023:F3023"/>
    <mergeCell ref="A3024:F3024"/>
    <mergeCell ref="A3009:F3009"/>
    <mergeCell ref="A3010:F3010"/>
    <mergeCell ref="A3011:G3011"/>
    <mergeCell ref="A3016:F3016"/>
    <mergeCell ref="A3017:F3017"/>
    <mergeCell ref="A3018:F3018"/>
    <mergeCell ref="A3003:F3003"/>
    <mergeCell ref="A3004:F3004"/>
    <mergeCell ref="A3005:F3005"/>
    <mergeCell ref="A3006:F3006"/>
    <mergeCell ref="A3007:F3007"/>
    <mergeCell ref="A3008:F3008"/>
    <mergeCell ref="A2993:F2993"/>
    <mergeCell ref="A2994:F2994"/>
    <mergeCell ref="A2995:F2995"/>
    <mergeCell ref="A2996:G2996"/>
    <mergeCell ref="A3001:F3001"/>
    <mergeCell ref="A3002:F3002"/>
    <mergeCell ref="A2987:F2987"/>
    <mergeCell ref="A2988:F2988"/>
    <mergeCell ref="A2989:F2989"/>
    <mergeCell ref="A2990:F2990"/>
    <mergeCell ref="A2991:F2991"/>
    <mergeCell ref="A2992:F2992"/>
    <mergeCell ref="A2977:F2977"/>
    <mergeCell ref="A2978:F2978"/>
    <mergeCell ref="A2979:F2979"/>
    <mergeCell ref="A2980:G2980"/>
    <mergeCell ref="B2981:G2981"/>
    <mergeCell ref="A2986:F2986"/>
    <mergeCell ref="A2971:F2971"/>
    <mergeCell ref="A2972:F2972"/>
    <mergeCell ref="A2973:F2973"/>
    <mergeCell ref="A2974:F2974"/>
    <mergeCell ref="A2975:F2975"/>
    <mergeCell ref="A2976:F2976"/>
    <mergeCell ref="A2953:F2953"/>
    <mergeCell ref="A2954:F2954"/>
    <mergeCell ref="A2955:F2955"/>
    <mergeCell ref="A2956:G2956"/>
    <mergeCell ref="B2957:G2957"/>
    <mergeCell ref="A2970:F2970"/>
    <mergeCell ref="A2947:F2947"/>
    <mergeCell ref="A2948:F2948"/>
    <mergeCell ref="A2949:F2949"/>
    <mergeCell ref="A2950:F2950"/>
    <mergeCell ref="A2951:F2951"/>
    <mergeCell ref="A2952:F2952"/>
    <mergeCell ref="A2935:F2935"/>
    <mergeCell ref="A2936:F2936"/>
    <mergeCell ref="A2937:F2937"/>
    <mergeCell ref="A2938:F2938"/>
    <mergeCell ref="A2939:G2939"/>
    <mergeCell ref="A2946:F2946"/>
    <mergeCell ref="A2929:F2929"/>
    <mergeCell ref="A2930:F2930"/>
    <mergeCell ref="A2931:F2931"/>
    <mergeCell ref="A2932:F2932"/>
    <mergeCell ref="A2933:F2933"/>
    <mergeCell ref="A2934:F2934"/>
    <mergeCell ref="A2917:F2917"/>
    <mergeCell ref="A2918:F2918"/>
    <mergeCell ref="A2919:F2919"/>
    <mergeCell ref="A2920:F2920"/>
    <mergeCell ref="A2921:G2921"/>
    <mergeCell ref="B2922:G2922"/>
    <mergeCell ref="A2911:F2911"/>
    <mergeCell ref="A2912:F2912"/>
    <mergeCell ref="A2913:F2913"/>
    <mergeCell ref="A2914:F2914"/>
    <mergeCell ref="A2915:F2915"/>
    <mergeCell ref="A2916:F2916"/>
    <mergeCell ref="A2897:F2897"/>
    <mergeCell ref="A2898:F2898"/>
    <mergeCell ref="A2899:F2899"/>
    <mergeCell ref="A2900:F2900"/>
    <mergeCell ref="A2901:G2901"/>
    <mergeCell ref="B2902:G2902"/>
    <mergeCell ref="A2891:F2891"/>
    <mergeCell ref="A2892:F2892"/>
    <mergeCell ref="A2893:F2893"/>
    <mergeCell ref="A2894:F2894"/>
    <mergeCell ref="A2895:F2895"/>
    <mergeCell ref="A2896:F2896"/>
    <mergeCell ref="A2882:F2882"/>
    <mergeCell ref="A2883:F2883"/>
    <mergeCell ref="A2884:F2884"/>
    <mergeCell ref="A2885:F2885"/>
    <mergeCell ref="A2886:F2886"/>
    <mergeCell ref="A2887:G2887"/>
    <mergeCell ref="A2873:G2873"/>
    <mergeCell ref="A2877:F2877"/>
    <mergeCell ref="A2878:F2878"/>
    <mergeCell ref="A2879:F2879"/>
    <mergeCell ref="A2880:F2880"/>
    <mergeCell ref="A2881:F2881"/>
    <mergeCell ref="A2867:F2867"/>
    <mergeCell ref="A2868:F2868"/>
    <mergeCell ref="A2869:F2869"/>
    <mergeCell ref="A2870:F2870"/>
    <mergeCell ref="A2871:F2871"/>
    <mergeCell ref="A2872:F2872"/>
    <mergeCell ref="B2858:G2858"/>
    <mergeCell ref="B2859:G2859"/>
    <mergeCell ref="A2863:F2863"/>
    <mergeCell ref="A2864:F2864"/>
    <mergeCell ref="A2865:F2865"/>
    <mergeCell ref="A2866:F2866"/>
    <mergeCell ref="A2852:F2852"/>
    <mergeCell ref="A2853:F2853"/>
    <mergeCell ref="A2854:F2854"/>
    <mergeCell ref="A2855:F2855"/>
    <mergeCell ref="A2856:F2856"/>
    <mergeCell ref="A2857:G2857"/>
    <mergeCell ref="B2838:G2838"/>
    <mergeCell ref="A2847:F2847"/>
    <mergeCell ref="A2848:F2848"/>
    <mergeCell ref="A2849:F2849"/>
    <mergeCell ref="A2850:F2850"/>
    <mergeCell ref="A2851:F2851"/>
    <mergeCell ref="A2832:F2832"/>
    <mergeCell ref="A2833:F2833"/>
    <mergeCell ref="A2834:F2834"/>
    <mergeCell ref="A2835:F2835"/>
    <mergeCell ref="A2836:F2836"/>
    <mergeCell ref="A2837:G2837"/>
    <mergeCell ref="B2820:G2820"/>
    <mergeCell ref="A2827:F2827"/>
    <mergeCell ref="A2828:F2828"/>
    <mergeCell ref="A2829:F2829"/>
    <mergeCell ref="A2830:F2830"/>
    <mergeCell ref="A2831:F2831"/>
    <mergeCell ref="A2814:F2814"/>
    <mergeCell ref="A2815:F2815"/>
    <mergeCell ref="A2816:F2816"/>
    <mergeCell ref="A2817:F2817"/>
    <mergeCell ref="A2818:F2818"/>
    <mergeCell ref="A2819:G2819"/>
    <mergeCell ref="B2805:G2805"/>
    <mergeCell ref="A2809:F2809"/>
    <mergeCell ref="A2810:F2810"/>
    <mergeCell ref="A2811:F2811"/>
    <mergeCell ref="A2812:F2812"/>
    <mergeCell ref="A2813:F2813"/>
    <mergeCell ref="A2799:F2799"/>
    <mergeCell ref="A2800:F2800"/>
    <mergeCell ref="A2801:F2801"/>
    <mergeCell ref="A2802:F2802"/>
    <mergeCell ref="A2803:G2803"/>
    <mergeCell ref="B2804:G2804"/>
    <mergeCell ref="A2793:F2793"/>
    <mergeCell ref="A2794:F2794"/>
    <mergeCell ref="A2795:F2795"/>
    <mergeCell ref="A2796:F2796"/>
    <mergeCell ref="A2797:F2797"/>
    <mergeCell ref="A2798:F2798"/>
    <mergeCell ref="A2782:F2782"/>
    <mergeCell ref="A2783:F2783"/>
    <mergeCell ref="A2784:F2784"/>
    <mergeCell ref="A2785:F2785"/>
    <mergeCell ref="A2786:F2786"/>
    <mergeCell ref="A2787:G2787"/>
    <mergeCell ref="A2771:G2771"/>
    <mergeCell ref="A2777:F2777"/>
    <mergeCell ref="A2778:F2778"/>
    <mergeCell ref="A2779:F2779"/>
    <mergeCell ref="A2780:F2780"/>
    <mergeCell ref="A2781:F2781"/>
    <mergeCell ref="A2765:F2765"/>
    <mergeCell ref="A2766:F2766"/>
    <mergeCell ref="A2767:F2767"/>
    <mergeCell ref="A2768:F2768"/>
    <mergeCell ref="A2769:F2769"/>
    <mergeCell ref="A2770:F2770"/>
    <mergeCell ref="A2755:F2755"/>
    <mergeCell ref="A2756:G2756"/>
    <mergeCell ref="A2761:F2761"/>
    <mergeCell ref="A2762:F2762"/>
    <mergeCell ref="A2763:F2763"/>
    <mergeCell ref="A2764:F2764"/>
    <mergeCell ref="A2749:F2749"/>
    <mergeCell ref="A2750:F2750"/>
    <mergeCell ref="A2751:F2751"/>
    <mergeCell ref="A2752:F2752"/>
    <mergeCell ref="A2753:F2753"/>
    <mergeCell ref="A2754:F2754"/>
    <mergeCell ref="A2739:F2739"/>
    <mergeCell ref="A2740:G2740"/>
    <mergeCell ref="B2741:G2741"/>
    <mergeCell ref="A2746:F2746"/>
    <mergeCell ref="A2747:F2747"/>
    <mergeCell ref="A2748:F2748"/>
    <mergeCell ref="A2733:F2733"/>
    <mergeCell ref="A2734:F2734"/>
    <mergeCell ref="A2735:F2735"/>
    <mergeCell ref="A2736:F2736"/>
    <mergeCell ref="A2737:F2737"/>
    <mergeCell ref="A2738:F2738"/>
    <mergeCell ref="A2724:F2724"/>
    <mergeCell ref="A2725:F2725"/>
    <mergeCell ref="A2726:G2726"/>
    <mergeCell ref="A2730:F2730"/>
    <mergeCell ref="A2731:F2731"/>
    <mergeCell ref="A2732:F2732"/>
    <mergeCell ref="A2718:F2718"/>
    <mergeCell ref="A2719:F2719"/>
    <mergeCell ref="A2720:F2720"/>
    <mergeCell ref="A2721:F2721"/>
    <mergeCell ref="A2722:F2722"/>
    <mergeCell ref="A2723:F2723"/>
    <mergeCell ref="A2710:F2710"/>
    <mergeCell ref="A2711:F2711"/>
    <mergeCell ref="A2712:G2712"/>
    <mergeCell ref="B2713:G2713"/>
    <mergeCell ref="A2716:F2716"/>
    <mergeCell ref="A2717:F2717"/>
    <mergeCell ref="A2704:F2704"/>
    <mergeCell ref="A2705:F2705"/>
    <mergeCell ref="A2706:F2706"/>
    <mergeCell ref="A2707:F2707"/>
    <mergeCell ref="A2708:F2708"/>
    <mergeCell ref="A2709:F2709"/>
    <mergeCell ref="A2690:F2690"/>
    <mergeCell ref="A2691:F2691"/>
    <mergeCell ref="A2692:G2692"/>
    <mergeCell ref="B2693:G2693"/>
    <mergeCell ref="A2702:F2702"/>
    <mergeCell ref="A2703:F2703"/>
    <mergeCell ref="A2684:F2684"/>
    <mergeCell ref="A2685:F2685"/>
    <mergeCell ref="A2686:F2686"/>
    <mergeCell ref="A2687:F2687"/>
    <mergeCell ref="A2688:F2688"/>
    <mergeCell ref="A2689:F2689"/>
    <mergeCell ref="A2675:F2675"/>
    <mergeCell ref="A2676:F2676"/>
    <mergeCell ref="A2677:F2677"/>
    <mergeCell ref="A2678:G2678"/>
    <mergeCell ref="A2682:F2682"/>
    <mergeCell ref="A2683:F2683"/>
    <mergeCell ref="A2669:F2669"/>
    <mergeCell ref="A2670:F2670"/>
    <mergeCell ref="A2671:F2671"/>
    <mergeCell ref="A2672:F2672"/>
    <mergeCell ref="A2673:F2673"/>
    <mergeCell ref="A2674:F2674"/>
    <mergeCell ref="A2661:F2661"/>
    <mergeCell ref="A2662:F2662"/>
    <mergeCell ref="A2663:G2663"/>
    <mergeCell ref="B2664:G2664"/>
    <mergeCell ref="B2665:G2665"/>
    <mergeCell ref="A2668:F2668"/>
    <mergeCell ref="A2655:F2655"/>
    <mergeCell ref="A2656:F2656"/>
    <mergeCell ref="A2657:F2657"/>
    <mergeCell ref="A2658:F2658"/>
    <mergeCell ref="A2659:F2659"/>
    <mergeCell ref="A2660:F2660"/>
    <mergeCell ref="A2644:F2644"/>
    <mergeCell ref="A2645:F2645"/>
    <mergeCell ref="A2646:G2646"/>
    <mergeCell ref="B2647:G2647"/>
    <mergeCell ref="A2653:F2653"/>
    <mergeCell ref="A2654:F2654"/>
    <mergeCell ref="A2638:F2638"/>
    <mergeCell ref="A2639:F2639"/>
    <mergeCell ref="A2640:F2640"/>
    <mergeCell ref="A2641:F2641"/>
    <mergeCell ref="A2642:F2642"/>
    <mergeCell ref="A2643:F2643"/>
    <mergeCell ref="A2627:F2627"/>
    <mergeCell ref="A2628:F2628"/>
    <mergeCell ref="A2629:F2629"/>
    <mergeCell ref="A2630:G2630"/>
    <mergeCell ref="A2636:F2636"/>
    <mergeCell ref="A2637:F2637"/>
    <mergeCell ref="A2621:F2621"/>
    <mergeCell ref="A2622:F2622"/>
    <mergeCell ref="A2623:F2623"/>
    <mergeCell ref="A2624:F2624"/>
    <mergeCell ref="A2625:F2625"/>
    <mergeCell ref="A2626:F2626"/>
    <mergeCell ref="A2610:F2610"/>
    <mergeCell ref="A2611:F2611"/>
    <mergeCell ref="A2612:F2612"/>
    <mergeCell ref="A2613:F2613"/>
    <mergeCell ref="A2614:G2614"/>
    <mergeCell ref="A2620:F2620"/>
    <mergeCell ref="A2604:F2604"/>
    <mergeCell ref="A2605:F2605"/>
    <mergeCell ref="A2606:F2606"/>
    <mergeCell ref="A2607:F2607"/>
    <mergeCell ref="A2608:F2608"/>
    <mergeCell ref="A2609:F2609"/>
    <mergeCell ref="A2594:F2594"/>
    <mergeCell ref="A2595:F2595"/>
    <mergeCell ref="A2596:F2596"/>
    <mergeCell ref="A2597:F2597"/>
    <mergeCell ref="A2598:F2598"/>
    <mergeCell ref="A2599:G2599"/>
    <mergeCell ref="A2584:G2584"/>
    <mergeCell ref="A2589:F2589"/>
    <mergeCell ref="A2590:F2590"/>
    <mergeCell ref="A2591:F2591"/>
    <mergeCell ref="A2592:F2592"/>
    <mergeCell ref="A2593:F2593"/>
    <mergeCell ref="A2578:F2578"/>
    <mergeCell ref="A2579:F2579"/>
    <mergeCell ref="A2580:F2580"/>
    <mergeCell ref="A2581:F2581"/>
    <mergeCell ref="A2582:F2582"/>
    <mergeCell ref="A2583:F2583"/>
    <mergeCell ref="A2568:G2568"/>
    <mergeCell ref="B2569:G2569"/>
    <mergeCell ref="A2574:F2574"/>
    <mergeCell ref="A2575:F2575"/>
    <mergeCell ref="A2576:F2576"/>
    <mergeCell ref="A2577:F2577"/>
    <mergeCell ref="A2562:F2562"/>
    <mergeCell ref="A2563:F2563"/>
    <mergeCell ref="A2564:F2564"/>
    <mergeCell ref="A2565:F2565"/>
    <mergeCell ref="A2566:F2566"/>
    <mergeCell ref="A2567:F2567"/>
    <mergeCell ref="A2545:F2545"/>
    <mergeCell ref="A2546:G2546"/>
    <mergeCell ref="A2558:F2558"/>
    <mergeCell ref="A2559:F2559"/>
    <mergeCell ref="A2560:F2560"/>
    <mergeCell ref="A2561:F2561"/>
    <mergeCell ref="A2539:F2539"/>
    <mergeCell ref="A2540:F2540"/>
    <mergeCell ref="A2541:F2541"/>
    <mergeCell ref="A2542:F2542"/>
    <mergeCell ref="A2543:F2543"/>
    <mergeCell ref="A2544:F2544"/>
    <mergeCell ref="A2527:F2527"/>
    <mergeCell ref="A2528:F2528"/>
    <mergeCell ref="A2529:G2529"/>
    <mergeCell ref="A2536:F2536"/>
    <mergeCell ref="A2537:F2537"/>
    <mergeCell ref="A2538:F2538"/>
    <mergeCell ref="A2521:F2521"/>
    <mergeCell ref="A2522:F2522"/>
    <mergeCell ref="A2523:F2523"/>
    <mergeCell ref="A2524:F2524"/>
    <mergeCell ref="A2525:F2525"/>
    <mergeCell ref="A2526:F2526"/>
    <mergeCell ref="A2508:F2508"/>
    <mergeCell ref="A2509:F2509"/>
    <mergeCell ref="A2510:F2510"/>
    <mergeCell ref="A2511:G2511"/>
    <mergeCell ref="A2519:F2519"/>
    <mergeCell ref="A2520:F2520"/>
    <mergeCell ref="A2502:F2502"/>
    <mergeCell ref="A2503:F2503"/>
    <mergeCell ref="A2504:F2504"/>
    <mergeCell ref="A2505:F2505"/>
    <mergeCell ref="A2506:F2506"/>
    <mergeCell ref="A2507:F2507"/>
    <mergeCell ref="A2490:F2490"/>
    <mergeCell ref="A2491:F2491"/>
    <mergeCell ref="A2492:F2492"/>
    <mergeCell ref="A2493:G2493"/>
    <mergeCell ref="B2494:G2494"/>
    <mergeCell ref="A2501:F2501"/>
    <mergeCell ref="A2484:F2484"/>
    <mergeCell ref="A2485:F2485"/>
    <mergeCell ref="A2486:F2486"/>
    <mergeCell ref="A2487:F2487"/>
    <mergeCell ref="A2488:F2488"/>
    <mergeCell ref="A2489:F2489"/>
    <mergeCell ref="A2470:F2470"/>
    <mergeCell ref="A2471:F2471"/>
    <mergeCell ref="A2472:F2472"/>
    <mergeCell ref="A2473:G2473"/>
    <mergeCell ref="B2474:G2474"/>
    <mergeCell ref="A2483:F2483"/>
    <mergeCell ref="A2464:F2464"/>
    <mergeCell ref="A2465:F2465"/>
    <mergeCell ref="A2466:F2466"/>
    <mergeCell ref="A2467:F2467"/>
    <mergeCell ref="A2468:F2468"/>
    <mergeCell ref="A2469:F2469"/>
    <mergeCell ref="A2454:F2454"/>
    <mergeCell ref="A2455:F2455"/>
    <mergeCell ref="A2456:F2456"/>
    <mergeCell ref="A2457:F2457"/>
    <mergeCell ref="A2458:G2458"/>
    <mergeCell ref="A2463:F2463"/>
    <mergeCell ref="A2448:F2448"/>
    <mergeCell ref="A2449:F2449"/>
    <mergeCell ref="A2450:F2450"/>
    <mergeCell ref="A2451:F2451"/>
    <mergeCell ref="A2452:F2452"/>
    <mergeCell ref="A2453:F2453"/>
    <mergeCell ref="A2439:F2439"/>
    <mergeCell ref="A2440:F2440"/>
    <mergeCell ref="A2441:F2441"/>
    <mergeCell ref="A2442:F2442"/>
    <mergeCell ref="A2443:F2443"/>
    <mergeCell ref="A2444:G2444"/>
    <mergeCell ref="A2430:G2430"/>
    <mergeCell ref="A2434:F2434"/>
    <mergeCell ref="A2435:F2435"/>
    <mergeCell ref="A2436:F2436"/>
    <mergeCell ref="A2437:F2437"/>
    <mergeCell ref="A2438:F2438"/>
    <mergeCell ref="A2424:F2424"/>
    <mergeCell ref="A2425:F2425"/>
    <mergeCell ref="A2426:F2426"/>
    <mergeCell ref="A2427:F2427"/>
    <mergeCell ref="A2428:F2428"/>
    <mergeCell ref="A2429:F2429"/>
    <mergeCell ref="A2415:F2415"/>
    <mergeCell ref="A2416:G2416"/>
    <mergeCell ref="A2420:F2420"/>
    <mergeCell ref="A2421:F2421"/>
    <mergeCell ref="A2422:F2422"/>
    <mergeCell ref="A2423:F2423"/>
    <mergeCell ref="A2409:F2409"/>
    <mergeCell ref="A2410:F2410"/>
    <mergeCell ref="A2411:F2411"/>
    <mergeCell ref="A2412:F2412"/>
    <mergeCell ref="A2413:F2413"/>
    <mergeCell ref="A2414:F2414"/>
    <mergeCell ref="A2400:F2400"/>
    <mergeCell ref="A2401:F2401"/>
    <mergeCell ref="A2402:G2402"/>
    <mergeCell ref="A2406:F2406"/>
    <mergeCell ref="A2407:F2407"/>
    <mergeCell ref="A2408:F2408"/>
    <mergeCell ref="A2394:F2394"/>
    <mergeCell ref="A2395:F2395"/>
    <mergeCell ref="A2396:F2396"/>
    <mergeCell ref="A2397:F2397"/>
    <mergeCell ref="A2398:F2398"/>
    <mergeCell ref="A2399:F2399"/>
    <mergeCell ref="A2386:F2386"/>
    <mergeCell ref="A2387:G2387"/>
    <mergeCell ref="B2388:G2388"/>
    <mergeCell ref="B2389:G2389"/>
    <mergeCell ref="A2392:F2392"/>
    <mergeCell ref="A2393:F2393"/>
    <mergeCell ref="A2380:F2380"/>
    <mergeCell ref="A2381:F2381"/>
    <mergeCell ref="A2382:F2382"/>
    <mergeCell ref="A2383:F2383"/>
    <mergeCell ref="A2384:F2384"/>
    <mergeCell ref="A2385:F2385"/>
    <mergeCell ref="A2369:F2369"/>
    <mergeCell ref="A2370:F2370"/>
    <mergeCell ref="A2371:G2371"/>
    <mergeCell ref="A2377:F2377"/>
    <mergeCell ref="A2378:F2378"/>
    <mergeCell ref="A2379:F2379"/>
    <mergeCell ref="A2363:F2363"/>
    <mergeCell ref="A2364:F2364"/>
    <mergeCell ref="A2365:F2365"/>
    <mergeCell ref="A2366:F2366"/>
    <mergeCell ref="A2367:F2367"/>
    <mergeCell ref="A2368:F2368"/>
    <mergeCell ref="A2352:F2352"/>
    <mergeCell ref="A2353:F2353"/>
    <mergeCell ref="A2354:F2354"/>
    <mergeCell ref="A2355:G2355"/>
    <mergeCell ref="A2361:F2361"/>
    <mergeCell ref="A2362:F2362"/>
    <mergeCell ref="A2346:F2346"/>
    <mergeCell ref="A2347:F2347"/>
    <mergeCell ref="A2348:F2348"/>
    <mergeCell ref="A2349:F2349"/>
    <mergeCell ref="A2350:F2350"/>
    <mergeCell ref="A2351:F2351"/>
    <mergeCell ref="A2336:F2336"/>
    <mergeCell ref="A2337:F2337"/>
    <mergeCell ref="A2338:F2338"/>
    <mergeCell ref="A2339:F2339"/>
    <mergeCell ref="A2340:G2340"/>
    <mergeCell ref="A2345:F2345"/>
    <mergeCell ref="A2330:F2330"/>
    <mergeCell ref="A2331:F2331"/>
    <mergeCell ref="A2332:F2332"/>
    <mergeCell ref="A2333:F2333"/>
    <mergeCell ref="A2334:F2334"/>
    <mergeCell ref="A2335:F2335"/>
    <mergeCell ref="A2320:F2320"/>
    <mergeCell ref="A2321:F2321"/>
    <mergeCell ref="A2322:F2322"/>
    <mergeCell ref="A2323:F2323"/>
    <mergeCell ref="A2324:F2324"/>
    <mergeCell ref="A2325:G2325"/>
    <mergeCell ref="B2310:G2310"/>
    <mergeCell ref="A2315:F2315"/>
    <mergeCell ref="A2316:F2316"/>
    <mergeCell ref="A2317:F2317"/>
    <mergeCell ref="A2318:F2318"/>
    <mergeCell ref="A2319:F2319"/>
    <mergeCell ref="A2304:F2304"/>
    <mergeCell ref="A2305:F2305"/>
    <mergeCell ref="A2306:F2306"/>
    <mergeCell ref="A2307:F2307"/>
    <mergeCell ref="A2308:F2308"/>
    <mergeCell ref="A2309:G2309"/>
    <mergeCell ref="A2286:G2286"/>
    <mergeCell ref="A2299:F2299"/>
    <mergeCell ref="A2300:F2300"/>
    <mergeCell ref="A2301:F2301"/>
    <mergeCell ref="A2302:F2302"/>
    <mergeCell ref="A2303:F2303"/>
    <mergeCell ref="A2280:F2280"/>
    <mergeCell ref="A2281:F2281"/>
    <mergeCell ref="A2282:F2282"/>
    <mergeCell ref="A2283:F2283"/>
    <mergeCell ref="A2284:F2284"/>
    <mergeCell ref="A2285:F2285"/>
    <mergeCell ref="A2270:G2270"/>
    <mergeCell ref="B2271:G2271"/>
    <mergeCell ref="A2276:F2276"/>
    <mergeCell ref="A2277:F2277"/>
    <mergeCell ref="A2278:F2278"/>
    <mergeCell ref="A2279:F2279"/>
    <mergeCell ref="A2264:F2264"/>
    <mergeCell ref="A2265:F2265"/>
    <mergeCell ref="A2266:F2266"/>
    <mergeCell ref="A2267:F2267"/>
    <mergeCell ref="A2268:F2268"/>
    <mergeCell ref="A2269:F2269"/>
    <mergeCell ref="A2247:F2247"/>
    <mergeCell ref="A2248:G2248"/>
    <mergeCell ref="A2260:F2260"/>
    <mergeCell ref="A2261:F2261"/>
    <mergeCell ref="A2262:F2262"/>
    <mergeCell ref="A2263:F2263"/>
    <mergeCell ref="A2241:F2241"/>
    <mergeCell ref="A2242:F2242"/>
    <mergeCell ref="A2243:F2243"/>
    <mergeCell ref="A2244:F2244"/>
    <mergeCell ref="A2245:F2245"/>
    <mergeCell ref="A2246:F2246"/>
    <mergeCell ref="A2229:F2229"/>
    <mergeCell ref="A2230:F2230"/>
    <mergeCell ref="A2231:G2231"/>
    <mergeCell ref="A2238:F2238"/>
    <mergeCell ref="A2239:F2239"/>
    <mergeCell ref="A2240:F2240"/>
    <mergeCell ref="A2223:F2223"/>
    <mergeCell ref="A2224:F2224"/>
    <mergeCell ref="A2225:F2225"/>
    <mergeCell ref="A2226:F2226"/>
    <mergeCell ref="A2227:F2227"/>
    <mergeCell ref="A2228:F2228"/>
    <mergeCell ref="A2210:F2210"/>
    <mergeCell ref="A2211:F2211"/>
    <mergeCell ref="A2212:F2212"/>
    <mergeCell ref="A2213:G2213"/>
    <mergeCell ref="A2221:F2221"/>
    <mergeCell ref="A2222:F2222"/>
    <mergeCell ref="A2204:F2204"/>
    <mergeCell ref="A2205:F2205"/>
    <mergeCell ref="A2206:F2206"/>
    <mergeCell ref="A2207:F2207"/>
    <mergeCell ref="A2208:F2208"/>
    <mergeCell ref="A2209:F2209"/>
    <mergeCell ref="A2192:F2192"/>
    <mergeCell ref="A2193:F2193"/>
    <mergeCell ref="A2194:F2194"/>
    <mergeCell ref="A2195:G2195"/>
    <mergeCell ref="B2196:G2196"/>
    <mergeCell ref="A2203:F2203"/>
    <mergeCell ref="A2186:F2186"/>
    <mergeCell ref="A2187:F2187"/>
    <mergeCell ref="A2188:F2188"/>
    <mergeCell ref="A2189:F2189"/>
    <mergeCell ref="A2190:F2190"/>
    <mergeCell ref="A2191:F2191"/>
    <mergeCell ref="A2172:F2172"/>
    <mergeCell ref="A2173:F2173"/>
    <mergeCell ref="A2174:F2174"/>
    <mergeCell ref="A2175:G2175"/>
    <mergeCell ref="B2176:G2176"/>
    <mergeCell ref="A2185:F2185"/>
    <mergeCell ref="A2166:F2166"/>
    <mergeCell ref="A2167:F2167"/>
    <mergeCell ref="A2168:F2168"/>
    <mergeCell ref="A2169:F2169"/>
    <mergeCell ref="A2170:F2170"/>
    <mergeCell ref="A2171:F2171"/>
    <mergeCell ref="A2156:F2156"/>
    <mergeCell ref="A2157:F2157"/>
    <mergeCell ref="A2158:F2158"/>
    <mergeCell ref="A2159:F2159"/>
    <mergeCell ref="A2160:G2160"/>
    <mergeCell ref="A2165:F2165"/>
    <mergeCell ref="A2150:F2150"/>
    <mergeCell ref="A2151:F2151"/>
    <mergeCell ref="A2152:F2152"/>
    <mergeCell ref="A2153:F2153"/>
    <mergeCell ref="A2154:F2154"/>
    <mergeCell ref="A2155:F2155"/>
    <mergeCell ref="A2141:F2141"/>
    <mergeCell ref="A2142:F2142"/>
    <mergeCell ref="A2143:F2143"/>
    <mergeCell ref="A2144:F2144"/>
    <mergeCell ref="A2145:F2145"/>
    <mergeCell ref="A2146:G2146"/>
    <mergeCell ref="A2132:G2132"/>
    <mergeCell ref="A2136:F2136"/>
    <mergeCell ref="A2137:F2137"/>
    <mergeCell ref="A2138:F2138"/>
    <mergeCell ref="A2139:F2139"/>
    <mergeCell ref="A2140:F2140"/>
    <mergeCell ref="A2126:F2126"/>
    <mergeCell ref="A2127:F2127"/>
    <mergeCell ref="A2128:F2128"/>
    <mergeCell ref="A2129:F2129"/>
    <mergeCell ref="A2130:F2130"/>
    <mergeCell ref="A2131:F2131"/>
    <mergeCell ref="A2117:F2117"/>
    <mergeCell ref="A2118:G2118"/>
    <mergeCell ref="A2122:F2122"/>
    <mergeCell ref="A2123:F2123"/>
    <mergeCell ref="A2124:F2124"/>
    <mergeCell ref="A2125:F2125"/>
    <mergeCell ref="A2111:F2111"/>
    <mergeCell ref="A2112:F2112"/>
    <mergeCell ref="A2113:F2113"/>
    <mergeCell ref="A2114:F2114"/>
    <mergeCell ref="A2115:F2115"/>
    <mergeCell ref="A2116:F2116"/>
    <mergeCell ref="A2102:F2102"/>
    <mergeCell ref="A2103:F2103"/>
    <mergeCell ref="A2104:G2104"/>
    <mergeCell ref="A2108:F2108"/>
    <mergeCell ref="A2109:F2109"/>
    <mergeCell ref="A2110:F2110"/>
    <mergeCell ref="A2096:F2096"/>
    <mergeCell ref="A2097:F2097"/>
    <mergeCell ref="A2098:F2098"/>
    <mergeCell ref="A2099:F2099"/>
    <mergeCell ref="A2100:F2100"/>
    <mergeCell ref="A2101:F2101"/>
    <mergeCell ref="A2088:F2088"/>
    <mergeCell ref="A2089:G2089"/>
    <mergeCell ref="B2090:G2090"/>
    <mergeCell ref="B2091:G2091"/>
    <mergeCell ref="A2094:F2094"/>
    <mergeCell ref="A2095:F2095"/>
    <mergeCell ref="A2082:F2082"/>
    <mergeCell ref="A2083:F2083"/>
    <mergeCell ref="A2084:F2084"/>
    <mergeCell ref="A2085:F2085"/>
    <mergeCell ref="A2086:F2086"/>
    <mergeCell ref="A2087:F2087"/>
    <mergeCell ref="A2071:F2071"/>
    <mergeCell ref="A2072:F2072"/>
    <mergeCell ref="A2073:G2073"/>
    <mergeCell ref="A2079:F2079"/>
    <mergeCell ref="A2080:F2080"/>
    <mergeCell ref="A2081:F2081"/>
    <mergeCell ref="A2065:F2065"/>
    <mergeCell ref="A2066:F2066"/>
    <mergeCell ref="A2067:F2067"/>
    <mergeCell ref="A2068:F2068"/>
    <mergeCell ref="A2069:F2069"/>
    <mergeCell ref="A2070:F2070"/>
    <mergeCell ref="A2053:F2053"/>
    <mergeCell ref="A2054:F2054"/>
    <mergeCell ref="A2055:F2055"/>
    <mergeCell ref="A2056:G2056"/>
    <mergeCell ref="A2063:F2063"/>
    <mergeCell ref="A2064:F2064"/>
    <mergeCell ref="A2047:F2047"/>
    <mergeCell ref="A2048:F2048"/>
    <mergeCell ref="A2049:F2049"/>
    <mergeCell ref="A2050:F2050"/>
    <mergeCell ref="A2051:F2051"/>
    <mergeCell ref="A2052:F2052"/>
    <mergeCell ref="A2035:F2035"/>
    <mergeCell ref="A2036:F2036"/>
    <mergeCell ref="A2037:F2037"/>
    <mergeCell ref="A2038:F2038"/>
    <mergeCell ref="A2039:G2039"/>
    <mergeCell ref="A2046:F2046"/>
    <mergeCell ref="A2029:F2029"/>
    <mergeCell ref="A2030:F2030"/>
    <mergeCell ref="A2031:F2031"/>
    <mergeCell ref="A2032:F2032"/>
    <mergeCell ref="A2033:F2033"/>
    <mergeCell ref="A2034:F2034"/>
    <mergeCell ref="A2019:F2019"/>
    <mergeCell ref="A2020:F2020"/>
    <mergeCell ref="A2021:F2021"/>
    <mergeCell ref="A2022:F2022"/>
    <mergeCell ref="A2023:G2023"/>
    <mergeCell ref="B2024:G2024"/>
    <mergeCell ref="A2013:F2013"/>
    <mergeCell ref="A2014:F2014"/>
    <mergeCell ref="A2015:F2015"/>
    <mergeCell ref="A2016:F2016"/>
    <mergeCell ref="A2017:F2017"/>
    <mergeCell ref="A2018:F2018"/>
    <mergeCell ref="A2001:F2001"/>
    <mergeCell ref="A2002:F2002"/>
    <mergeCell ref="A2003:F2003"/>
    <mergeCell ref="A2004:F2004"/>
    <mergeCell ref="A2005:F2005"/>
    <mergeCell ref="A2006:G2006"/>
    <mergeCell ref="A1990:G1990"/>
    <mergeCell ref="A1996:F1996"/>
    <mergeCell ref="A1997:F1997"/>
    <mergeCell ref="A1998:F1998"/>
    <mergeCell ref="A1999:F1999"/>
    <mergeCell ref="A2000:F2000"/>
    <mergeCell ref="A1984:F1984"/>
    <mergeCell ref="A1985:F1985"/>
    <mergeCell ref="A1986:F1986"/>
    <mergeCell ref="A1987:F1987"/>
    <mergeCell ref="A1988:F1988"/>
    <mergeCell ref="A1989:F1989"/>
    <mergeCell ref="A1974:F1974"/>
    <mergeCell ref="A1975:G1975"/>
    <mergeCell ref="A1980:F1980"/>
    <mergeCell ref="A1981:F1981"/>
    <mergeCell ref="A1982:F1982"/>
    <mergeCell ref="A1983:F1983"/>
    <mergeCell ref="A1968:F1968"/>
    <mergeCell ref="A1969:F1969"/>
    <mergeCell ref="A1970:F1970"/>
    <mergeCell ref="A1971:F1971"/>
    <mergeCell ref="A1972:F1972"/>
    <mergeCell ref="A1973:F1973"/>
    <mergeCell ref="A1958:F1958"/>
    <mergeCell ref="A1959:F1959"/>
    <mergeCell ref="A1960:G1960"/>
    <mergeCell ref="A1965:F1965"/>
    <mergeCell ref="A1966:F1966"/>
    <mergeCell ref="A1967:F1967"/>
    <mergeCell ref="A1952:F1952"/>
    <mergeCell ref="A1953:F1953"/>
    <mergeCell ref="A1954:F1954"/>
    <mergeCell ref="A1955:F1955"/>
    <mergeCell ref="A1956:F1956"/>
    <mergeCell ref="A1957:F1957"/>
    <mergeCell ref="A1942:F1942"/>
    <mergeCell ref="A1943:F1943"/>
    <mergeCell ref="A1944:F1944"/>
    <mergeCell ref="A1945:G1945"/>
    <mergeCell ref="A1950:F1950"/>
    <mergeCell ref="A1951:F1951"/>
    <mergeCell ref="A1936:F1936"/>
    <mergeCell ref="A1937:F1937"/>
    <mergeCell ref="A1938:F1938"/>
    <mergeCell ref="A1939:F1939"/>
    <mergeCell ref="A1940:F1940"/>
    <mergeCell ref="A1941:F1941"/>
    <mergeCell ref="A1923:F1923"/>
    <mergeCell ref="A1924:F1924"/>
    <mergeCell ref="A1925:F1925"/>
    <mergeCell ref="A1926:F1926"/>
    <mergeCell ref="A1927:G1927"/>
    <mergeCell ref="A1935:F1935"/>
    <mergeCell ref="A1917:F1917"/>
    <mergeCell ref="A1918:F1918"/>
    <mergeCell ref="A1919:F1919"/>
    <mergeCell ref="A1920:F1920"/>
    <mergeCell ref="A1921:F1921"/>
    <mergeCell ref="A1922:F1922"/>
    <mergeCell ref="A1907:F1907"/>
    <mergeCell ref="A1908:F1908"/>
    <mergeCell ref="A1909:F1909"/>
    <mergeCell ref="A1910:F1910"/>
    <mergeCell ref="A1911:F1911"/>
    <mergeCell ref="A1912:G1912"/>
    <mergeCell ref="B1893:G1893"/>
    <mergeCell ref="A1902:F1902"/>
    <mergeCell ref="A1903:F1903"/>
    <mergeCell ref="A1904:F1904"/>
    <mergeCell ref="A1905:F1905"/>
    <mergeCell ref="A1906:F1906"/>
    <mergeCell ref="A1887:F1887"/>
    <mergeCell ref="A1888:F1888"/>
    <mergeCell ref="A1889:F1889"/>
    <mergeCell ref="A1890:F1890"/>
    <mergeCell ref="A1891:F1891"/>
    <mergeCell ref="A1892:G1892"/>
    <mergeCell ref="A1876:G1876"/>
    <mergeCell ref="A1882:F1882"/>
    <mergeCell ref="A1883:F1883"/>
    <mergeCell ref="A1884:F1884"/>
    <mergeCell ref="A1885:F1885"/>
    <mergeCell ref="A1886:F1886"/>
    <mergeCell ref="A1870:F1870"/>
    <mergeCell ref="A1871:F1871"/>
    <mergeCell ref="A1872:F1872"/>
    <mergeCell ref="A1873:F1873"/>
    <mergeCell ref="A1874:F1874"/>
    <mergeCell ref="A1875:F1875"/>
    <mergeCell ref="A1859:F1859"/>
    <mergeCell ref="A1860:G1860"/>
    <mergeCell ref="A1866:F1866"/>
    <mergeCell ref="A1867:F1867"/>
    <mergeCell ref="A1868:F1868"/>
    <mergeCell ref="A1869:F1869"/>
    <mergeCell ref="A1853:F1853"/>
    <mergeCell ref="A1854:F1854"/>
    <mergeCell ref="A1855:F1855"/>
    <mergeCell ref="A1856:F1856"/>
    <mergeCell ref="A1857:F1857"/>
    <mergeCell ref="A1858:F1858"/>
    <mergeCell ref="A1843:F1843"/>
    <mergeCell ref="A1844:F1844"/>
    <mergeCell ref="A1845:G1845"/>
    <mergeCell ref="A1850:F1850"/>
    <mergeCell ref="A1851:F1851"/>
    <mergeCell ref="A1852:F1852"/>
    <mergeCell ref="A1837:F1837"/>
    <mergeCell ref="A1838:F1838"/>
    <mergeCell ref="A1839:F1839"/>
    <mergeCell ref="A1840:F1840"/>
    <mergeCell ref="A1841:F1841"/>
    <mergeCell ref="A1842:F1842"/>
    <mergeCell ref="A1827:F1827"/>
    <mergeCell ref="A1828:F1828"/>
    <mergeCell ref="A1829:F1829"/>
    <mergeCell ref="A1830:G1830"/>
    <mergeCell ref="A1835:F1835"/>
    <mergeCell ref="A1836:F1836"/>
    <mergeCell ref="A1821:F1821"/>
    <mergeCell ref="A1822:F1822"/>
    <mergeCell ref="A1823:F1823"/>
    <mergeCell ref="A1824:F1824"/>
    <mergeCell ref="A1825:F1825"/>
    <mergeCell ref="A1826:F1826"/>
    <mergeCell ref="A1811:F1811"/>
    <mergeCell ref="A1812:F1812"/>
    <mergeCell ref="A1813:F1813"/>
    <mergeCell ref="A1814:F1814"/>
    <mergeCell ref="A1815:G1815"/>
    <mergeCell ref="A1820:F1820"/>
    <mergeCell ref="A1805:F1805"/>
    <mergeCell ref="A1806:F1806"/>
    <mergeCell ref="A1807:F1807"/>
    <mergeCell ref="A1808:F1808"/>
    <mergeCell ref="A1809:F1809"/>
    <mergeCell ref="A1810:F1810"/>
    <mergeCell ref="A1795:F1795"/>
    <mergeCell ref="A1796:F1796"/>
    <mergeCell ref="A1797:F1797"/>
    <mergeCell ref="A1798:F1798"/>
    <mergeCell ref="A1799:F1799"/>
    <mergeCell ref="A1800:G1800"/>
    <mergeCell ref="B1784:G1784"/>
    <mergeCell ref="A1790:F1790"/>
    <mergeCell ref="A1791:F1791"/>
    <mergeCell ref="A1792:F1792"/>
    <mergeCell ref="A1793:F1793"/>
    <mergeCell ref="A1794:F1794"/>
    <mergeCell ref="A1778:F1778"/>
    <mergeCell ref="A1779:F1779"/>
    <mergeCell ref="A1780:F1780"/>
    <mergeCell ref="A1781:F1781"/>
    <mergeCell ref="A1782:F1782"/>
    <mergeCell ref="A1783:G1783"/>
    <mergeCell ref="A1768:G1768"/>
    <mergeCell ref="A1773:F1773"/>
    <mergeCell ref="A1774:F1774"/>
    <mergeCell ref="A1775:F1775"/>
    <mergeCell ref="A1776:F1776"/>
    <mergeCell ref="A1777:F1777"/>
    <mergeCell ref="A1762:F1762"/>
    <mergeCell ref="A1763:F1763"/>
    <mergeCell ref="A1764:F1764"/>
    <mergeCell ref="A1765:F1765"/>
    <mergeCell ref="A1766:F1766"/>
    <mergeCell ref="A1767:F1767"/>
    <mergeCell ref="A1752:G1752"/>
    <mergeCell ref="B1753:G1753"/>
    <mergeCell ref="A1758:F1758"/>
    <mergeCell ref="A1759:F1759"/>
    <mergeCell ref="A1760:F1760"/>
    <mergeCell ref="A1761:F1761"/>
    <mergeCell ref="A1746:F1746"/>
    <mergeCell ref="A1747:F1747"/>
    <mergeCell ref="A1748:F1748"/>
    <mergeCell ref="A1749:F1749"/>
    <mergeCell ref="A1750:F1750"/>
    <mergeCell ref="A1751:F1751"/>
    <mergeCell ref="A1734:F1734"/>
    <mergeCell ref="A1735:G1735"/>
    <mergeCell ref="A1742:F1742"/>
    <mergeCell ref="A1743:F1743"/>
    <mergeCell ref="A1744:F1744"/>
    <mergeCell ref="A1745:F1745"/>
    <mergeCell ref="A1728:F1728"/>
    <mergeCell ref="A1729:F1729"/>
    <mergeCell ref="A1730:F1730"/>
    <mergeCell ref="A1731:F1731"/>
    <mergeCell ref="A1732:F1732"/>
    <mergeCell ref="A1733:F1733"/>
    <mergeCell ref="A1715:F1715"/>
    <mergeCell ref="A1716:F1716"/>
    <mergeCell ref="A1717:G1717"/>
    <mergeCell ref="A1725:F1725"/>
    <mergeCell ref="A1726:F1726"/>
    <mergeCell ref="A1727:F1727"/>
    <mergeCell ref="A1709:F1709"/>
    <mergeCell ref="A1710:F1710"/>
    <mergeCell ref="A1711:F1711"/>
    <mergeCell ref="A1712:F1712"/>
    <mergeCell ref="A1713:F1713"/>
    <mergeCell ref="A1714:F1714"/>
    <mergeCell ref="A1697:F1697"/>
    <mergeCell ref="A1698:F1698"/>
    <mergeCell ref="A1699:G1699"/>
    <mergeCell ref="B1700:G1700"/>
    <mergeCell ref="A1707:F1707"/>
    <mergeCell ref="A1708:F1708"/>
    <mergeCell ref="A1691:F1691"/>
    <mergeCell ref="A1692:F1692"/>
    <mergeCell ref="A1693:F1693"/>
    <mergeCell ref="A1694:F1694"/>
    <mergeCell ref="A1695:F1695"/>
    <mergeCell ref="A1696:F1696"/>
    <mergeCell ref="A1677:F1677"/>
    <mergeCell ref="A1678:F1678"/>
    <mergeCell ref="A1679:G1679"/>
    <mergeCell ref="B1680:G1680"/>
    <mergeCell ref="A1689:F1689"/>
    <mergeCell ref="A1690:F1690"/>
    <mergeCell ref="A1671:F1671"/>
    <mergeCell ref="A1672:F1672"/>
    <mergeCell ref="A1673:F1673"/>
    <mergeCell ref="A1674:F1674"/>
    <mergeCell ref="A1675:F1675"/>
    <mergeCell ref="A1676:F1676"/>
    <mergeCell ref="A1662:F1662"/>
    <mergeCell ref="A1663:F1663"/>
    <mergeCell ref="A1664:F1664"/>
    <mergeCell ref="A1665:G1665"/>
    <mergeCell ref="A1669:F1669"/>
    <mergeCell ref="A1670:F1670"/>
    <mergeCell ref="A1656:F1656"/>
    <mergeCell ref="A1657:F1657"/>
    <mergeCell ref="A1658:F1658"/>
    <mergeCell ref="A1659:F1659"/>
    <mergeCell ref="A1660:F1660"/>
    <mergeCell ref="A1661:F1661"/>
    <mergeCell ref="A1646:F1646"/>
    <mergeCell ref="A1647:F1647"/>
    <mergeCell ref="A1648:F1648"/>
    <mergeCell ref="A1649:F1649"/>
    <mergeCell ref="A1650:G1650"/>
    <mergeCell ref="A1655:F1655"/>
    <mergeCell ref="A1640:F1640"/>
    <mergeCell ref="A1641:F1641"/>
    <mergeCell ref="A1642:F1642"/>
    <mergeCell ref="A1643:F1643"/>
    <mergeCell ref="A1644:F1644"/>
    <mergeCell ref="A1645:F1645"/>
    <mergeCell ref="A1631:F1631"/>
    <mergeCell ref="A1632:F1632"/>
    <mergeCell ref="A1633:F1633"/>
    <mergeCell ref="A1634:F1634"/>
    <mergeCell ref="A1635:F1635"/>
    <mergeCell ref="A1636:G1636"/>
    <mergeCell ref="A1622:G1622"/>
    <mergeCell ref="A1626:F1626"/>
    <mergeCell ref="A1627:F1627"/>
    <mergeCell ref="A1628:F1628"/>
    <mergeCell ref="A1629:F1629"/>
    <mergeCell ref="A1630:F1630"/>
    <mergeCell ref="A1616:F1616"/>
    <mergeCell ref="A1617:F1617"/>
    <mergeCell ref="A1618:F1618"/>
    <mergeCell ref="A1619:F1619"/>
    <mergeCell ref="A1620:F1620"/>
    <mergeCell ref="A1621:F1621"/>
    <mergeCell ref="A1607:F1607"/>
    <mergeCell ref="A1608:G1608"/>
    <mergeCell ref="A1612:F1612"/>
    <mergeCell ref="A1613:F1613"/>
    <mergeCell ref="A1614:F1614"/>
    <mergeCell ref="A1615:F1615"/>
    <mergeCell ref="A1601:F1601"/>
    <mergeCell ref="A1602:F1602"/>
    <mergeCell ref="A1603:F1603"/>
    <mergeCell ref="A1604:F1604"/>
    <mergeCell ref="A1605:F1605"/>
    <mergeCell ref="A1606:F1606"/>
    <mergeCell ref="A1592:F1592"/>
    <mergeCell ref="A1593:F1593"/>
    <mergeCell ref="A1594:G1594"/>
    <mergeCell ref="A1598:F1598"/>
    <mergeCell ref="A1599:F1599"/>
    <mergeCell ref="A1600:F1600"/>
    <mergeCell ref="A1586:F1586"/>
    <mergeCell ref="A1587:F1587"/>
    <mergeCell ref="A1588:F1588"/>
    <mergeCell ref="A1589:F1589"/>
    <mergeCell ref="A1590:F1590"/>
    <mergeCell ref="A1591:F1591"/>
    <mergeCell ref="A1578:F1578"/>
    <mergeCell ref="A1579:G1579"/>
    <mergeCell ref="B1580:G1580"/>
    <mergeCell ref="B1581:G1581"/>
    <mergeCell ref="A1584:F1584"/>
    <mergeCell ref="A1585:F1585"/>
    <mergeCell ref="A1572:F1572"/>
    <mergeCell ref="A1573:F1573"/>
    <mergeCell ref="A1574:F1574"/>
    <mergeCell ref="A1575:F1575"/>
    <mergeCell ref="A1576:F1576"/>
    <mergeCell ref="A1577:F1577"/>
    <mergeCell ref="A1561:F1561"/>
    <mergeCell ref="A1562:F1562"/>
    <mergeCell ref="A1563:G1563"/>
    <mergeCell ref="A1569:F1569"/>
    <mergeCell ref="A1570:F1570"/>
    <mergeCell ref="A1571:F1571"/>
    <mergeCell ref="A1555:F1555"/>
    <mergeCell ref="A1556:F1556"/>
    <mergeCell ref="A1557:F1557"/>
    <mergeCell ref="A1558:F1558"/>
    <mergeCell ref="A1559:F1559"/>
    <mergeCell ref="A1560:F1560"/>
    <mergeCell ref="A1543:F1543"/>
    <mergeCell ref="A1544:F1544"/>
    <mergeCell ref="A1545:F1545"/>
    <mergeCell ref="A1546:G1546"/>
    <mergeCell ref="A1553:F1553"/>
    <mergeCell ref="A1554:F1554"/>
    <mergeCell ref="A1537:F1537"/>
    <mergeCell ref="A1538:F1538"/>
    <mergeCell ref="A1539:F1539"/>
    <mergeCell ref="A1540:F1540"/>
    <mergeCell ref="A1541:F1541"/>
    <mergeCell ref="A1542:F1542"/>
    <mergeCell ref="A1525:F1525"/>
    <mergeCell ref="A1526:F1526"/>
    <mergeCell ref="A1527:F1527"/>
    <mergeCell ref="A1528:F1528"/>
    <mergeCell ref="A1529:G1529"/>
    <mergeCell ref="A1536:F1536"/>
    <mergeCell ref="A1519:F1519"/>
    <mergeCell ref="A1520:F1520"/>
    <mergeCell ref="A1521:F1521"/>
    <mergeCell ref="A1522:F1522"/>
    <mergeCell ref="A1523:F1523"/>
    <mergeCell ref="A1524:F1524"/>
    <mergeCell ref="A1509:F1509"/>
    <mergeCell ref="A1510:F1510"/>
    <mergeCell ref="A1511:F1511"/>
    <mergeCell ref="A1512:F1512"/>
    <mergeCell ref="A1513:G1513"/>
    <mergeCell ref="B1514:G1514"/>
    <mergeCell ref="A1503:F1503"/>
    <mergeCell ref="A1504:F1504"/>
    <mergeCell ref="A1505:F1505"/>
    <mergeCell ref="A1506:F1506"/>
    <mergeCell ref="A1507:F1507"/>
    <mergeCell ref="A1508:F1508"/>
    <mergeCell ref="A1491:F1491"/>
    <mergeCell ref="A1492:F1492"/>
    <mergeCell ref="A1493:F1493"/>
    <mergeCell ref="A1494:F1494"/>
    <mergeCell ref="A1495:F1495"/>
    <mergeCell ref="A1496:G1496"/>
    <mergeCell ref="A1480:G1480"/>
    <mergeCell ref="A1486:F1486"/>
    <mergeCell ref="A1487:F1487"/>
    <mergeCell ref="A1488:F1488"/>
    <mergeCell ref="A1489:F1489"/>
    <mergeCell ref="A1490:F1490"/>
    <mergeCell ref="A1474:F1474"/>
    <mergeCell ref="A1475:F1475"/>
    <mergeCell ref="A1476:F1476"/>
    <mergeCell ref="A1477:F1477"/>
    <mergeCell ref="A1478:F1478"/>
    <mergeCell ref="A1479:F1479"/>
    <mergeCell ref="A1464:F1464"/>
    <mergeCell ref="A1465:G1465"/>
    <mergeCell ref="A1470:F1470"/>
    <mergeCell ref="A1471:F1471"/>
    <mergeCell ref="A1472:F1472"/>
    <mergeCell ref="A1473:F1473"/>
    <mergeCell ref="A1458:F1458"/>
    <mergeCell ref="A1459:F1459"/>
    <mergeCell ref="A1460:F1460"/>
    <mergeCell ref="A1461:F1461"/>
    <mergeCell ref="A1462:F1462"/>
    <mergeCell ref="A1463:F1463"/>
    <mergeCell ref="A1448:F1448"/>
    <mergeCell ref="A1449:F1449"/>
    <mergeCell ref="A1450:G1450"/>
    <mergeCell ref="A1455:F1455"/>
    <mergeCell ref="A1456:F1456"/>
    <mergeCell ref="A1457:F1457"/>
    <mergeCell ref="A1442:F1442"/>
    <mergeCell ref="A1443:F1443"/>
    <mergeCell ref="A1444:F1444"/>
    <mergeCell ref="A1445:F1445"/>
    <mergeCell ref="A1446:F1446"/>
    <mergeCell ref="A1447:F1447"/>
    <mergeCell ref="A1432:F1432"/>
    <mergeCell ref="A1433:F1433"/>
    <mergeCell ref="A1434:F1434"/>
    <mergeCell ref="A1435:G1435"/>
    <mergeCell ref="A1440:F1440"/>
    <mergeCell ref="A1441:F1441"/>
    <mergeCell ref="A1426:F1426"/>
    <mergeCell ref="A1427:F1427"/>
    <mergeCell ref="A1428:F1428"/>
    <mergeCell ref="A1429:F1429"/>
    <mergeCell ref="A1430:F1430"/>
    <mergeCell ref="A1431:F1431"/>
    <mergeCell ref="A1413:F1413"/>
    <mergeCell ref="A1414:F1414"/>
    <mergeCell ref="A1415:F1415"/>
    <mergeCell ref="A1416:F1416"/>
    <mergeCell ref="A1417:G1417"/>
    <mergeCell ref="A1425:F1425"/>
    <mergeCell ref="A1407:F1407"/>
    <mergeCell ref="A1408:F1408"/>
    <mergeCell ref="A1409:F1409"/>
    <mergeCell ref="A1410:F1410"/>
    <mergeCell ref="A1411:F1411"/>
    <mergeCell ref="A1412:F1412"/>
    <mergeCell ref="A1397:F1397"/>
    <mergeCell ref="A1398:F1398"/>
    <mergeCell ref="A1399:F1399"/>
    <mergeCell ref="A1400:F1400"/>
    <mergeCell ref="A1401:F1401"/>
    <mergeCell ref="A1402:G1402"/>
    <mergeCell ref="B1383:G1383"/>
    <mergeCell ref="A1392:F1392"/>
    <mergeCell ref="A1393:F1393"/>
    <mergeCell ref="A1394:F1394"/>
    <mergeCell ref="A1395:F1395"/>
    <mergeCell ref="A1396:F1396"/>
    <mergeCell ref="A1377:F1377"/>
    <mergeCell ref="A1378:F1378"/>
    <mergeCell ref="A1379:F1379"/>
    <mergeCell ref="A1380:F1380"/>
    <mergeCell ref="A1381:F1381"/>
    <mergeCell ref="A1382:G1382"/>
    <mergeCell ref="A1366:G1366"/>
    <mergeCell ref="A1372:F1372"/>
    <mergeCell ref="A1373:F1373"/>
    <mergeCell ref="A1374:F1374"/>
    <mergeCell ref="A1375:F1375"/>
    <mergeCell ref="A1376:F1376"/>
    <mergeCell ref="A1360:F1360"/>
    <mergeCell ref="A1361:F1361"/>
    <mergeCell ref="A1362:F1362"/>
    <mergeCell ref="A1363:F1363"/>
    <mergeCell ref="A1364:F1364"/>
    <mergeCell ref="A1365:F1365"/>
    <mergeCell ref="A1349:F1349"/>
    <mergeCell ref="A1350:G1350"/>
    <mergeCell ref="A1356:F1356"/>
    <mergeCell ref="A1357:F1357"/>
    <mergeCell ref="A1358:F1358"/>
    <mergeCell ref="A1359:F1359"/>
    <mergeCell ref="A1343:F1343"/>
    <mergeCell ref="A1344:F1344"/>
    <mergeCell ref="A1345:F1345"/>
    <mergeCell ref="A1346:F1346"/>
    <mergeCell ref="A1347:F1347"/>
    <mergeCell ref="A1348:F1348"/>
    <mergeCell ref="A1333:F1333"/>
    <mergeCell ref="A1334:F1334"/>
    <mergeCell ref="A1335:G1335"/>
    <mergeCell ref="A1340:F1340"/>
    <mergeCell ref="A1341:F1341"/>
    <mergeCell ref="A1342:F1342"/>
    <mergeCell ref="A1327:F1327"/>
    <mergeCell ref="A1328:F1328"/>
    <mergeCell ref="A1329:F1329"/>
    <mergeCell ref="A1330:F1330"/>
    <mergeCell ref="A1331:F1331"/>
    <mergeCell ref="A1332:F1332"/>
    <mergeCell ref="A1317:F1317"/>
    <mergeCell ref="A1318:F1318"/>
    <mergeCell ref="A1319:F1319"/>
    <mergeCell ref="A1320:G1320"/>
    <mergeCell ref="A1325:F1325"/>
    <mergeCell ref="A1326:F1326"/>
    <mergeCell ref="A1311:F1311"/>
    <mergeCell ref="A1312:F1312"/>
    <mergeCell ref="A1313:F1313"/>
    <mergeCell ref="A1314:F1314"/>
    <mergeCell ref="A1315:F1315"/>
    <mergeCell ref="A1316:F1316"/>
    <mergeCell ref="A1301:F1301"/>
    <mergeCell ref="A1302:F1302"/>
    <mergeCell ref="A1303:F1303"/>
    <mergeCell ref="A1304:F1304"/>
    <mergeCell ref="A1305:G1305"/>
    <mergeCell ref="A1310:F1310"/>
    <mergeCell ref="A1295:F1295"/>
    <mergeCell ref="A1296:F1296"/>
    <mergeCell ref="A1297:F1297"/>
    <mergeCell ref="A1298:F1298"/>
    <mergeCell ref="A1299:F1299"/>
    <mergeCell ref="A1300:F1300"/>
    <mergeCell ref="A1285:F1285"/>
    <mergeCell ref="A1286:F1286"/>
    <mergeCell ref="A1287:F1287"/>
    <mergeCell ref="A1288:F1288"/>
    <mergeCell ref="A1289:F1289"/>
    <mergeCell ref="A1290:G1290"/>
    <mergeCell ref="B1274:G1274"/>
    <mergeCell ref="A1280:F1280"/>
    <mergeCell ref="A1281:F1281"/>
    <mergeCell ref="A1282:F1282"/>
    <mergeCell ref="A1283:F1283"/>
    <mergeCell ref="A1284:F1284"/>
    <mergeCell ref="A1268:F1268"/>
    <mergeCell ref="A1269:F1269"/>
    <mergeCell ref="A1270:F1270"/>
    <mergeCell ref="A1271:F1271"/>
    <mergeCell ref="A1272:F1272"/>
    <mergeCell ref="A1273:G1273"/>
    <mergeCell ref="A1258:G1258"/>
    <mergeCell ref="A1263:F1263"/>
    <mergeCell ref="A1264:F1264"/>
    <mergeCell ref="A1265:F1265"/>
    <mergeCell ref="A1266:F1266"/>
    <mergeCell ref="A1267:F1267"/>
    <mergeCell ref="A1252:F1252"/>
    <mergeCell ref="A1253:F1253"/>
    <mergeCell ref="A1254:F1254"/>
    <mergeCell ref="A1255:F1255"/>
    <mergeCell ref="A1256:F1256"/>
    <mergeCell ref="A1257:F1257"/>
    <mergeCell ref="A1242:G1242"/>
    <mergeCell ref="B1243:G1243"/>
    <mergeCell ref="A1248:F1248"/>
    <mergeCell ref="A1249:F1249"/>
    <mergeCell ref="A1250:F1250"/>
    <mergeCell ref="A1251:F1251"/>
    <mergeCell ref="A1236:F1236"/>
    <mergeCell ref="A1237:F1237"/>
    <mergeCell ref="A1238:F1238"/>
    <mergeCell ref="A1239:F1239"/>
    <mergeCell ref="A1240:F1240"/>
    <mergeCell ref="A1241:F1241"/>
    <mergeCell ref="A1228:F1228"/>
    <mergeCell ref="A1229:G1229"/>
    <mergeCell ref="A1232:F1232"/>
    <mergeCell ref="A1233:F1233"/>
    <mergeCell ref="A1234:F1234"/>
    <mergeCell ref="A1235:F1235"/>
    <mergeCell ref="A1222:F1222"/>
    <mergeCell ref="A1223:F1223"/>
    <mergeCell ref="A1224:F1224"/>
    <mergeCell ref="A1225:F1225"/>
    <mergeCell ref="A1226:F1226"/>
    <mergeCell ref="A1227:F1227"/>
    <mergeCell ref="A1210:F1210"/>
    <mergeCell ref="A1211:F1211"/>
    <mergeCell ref="A1212:G1212"/>
    <mergeCell ref="A1219:F1219"/>
    <mergeCell ref="A1220:F1220"/>
    <mergeCell ref="A1221:F1221"/>
    <mergeCell ref="A1204:F1204"/>
    <mergeCell ref="A1205:F1205"/>
    <mergeCell ref="A1206:F1206"/>
    <mergeCell ref="A1207:F1207"/>
    <mergeCell ref="A1208:F1208"/>
    <mergeCell ref="A1209:F1209"/>
    <mergeCell ref="A1191:F1191"/>
    <mergeCell ref="A1192:F1192"/>
    <mergeCell ref="A1193:F1193"/>
    <mergeCell ref="A1194:G1194"/>
    <mergeCell ref="A1202:F1202"/>
    <mergeCell ref="A1203:F1203"/>
    <mergeCell ref="A1185:F1185"/>
    <mergeCell ref="A1186:F1186"/>
    <mergeCell ref="A1187:F1187"/>
    <mergeCell ref="A1188:F1188"/>
    <mergeCell ref="A1189:F1189"/>
    <mergeCell ref="A1190:F1190"/>
    <mergeCell ref="A1173:F1173"/>
    <mergeCell ref="A1174:F1174"/>
    <mergeCell ref="A1175:F1175"/>
    <mergeCell ref="A1176:G1176"/>
    <mergeCell ref="B1177:G1177"/>
    <mergeCell ref="A1184:F1184"/>
    <mergeCell ref="A1167:F1167"/>
    <mergeCell ref="A1168:F1168"/>
    <mergeCell ref="A1169:F1169"/>
    <mergeCell ref="A1170:F1170"/>
    <mergeCell ref="A1171:F1171"/>
    <mergeCell ref="A1172:F1172"/>
    <mergeCell ref="A1153:F1153"/>
    <mergeCell ref="A1154:F1154"/>
    <mergeCell ref="A1155:F1155"/>
    <mergeCell ref="A1156:G1156"/>
    <mergeCell ref="B1157:G1157"/>
    <mergeCell ref="A1166:F1166"/>
    <mergeCell ref="A1147:F1147"/>
    <mergeCell ref="A1148:F1148"/>
    <mergeCell ref="A1149:F1149"/>
    <mergeCell ref="A1150:F1150"/>
    <mergeCell ref="A1151:F1151"/>
    <mergeCell ref="A1152:F1152"/>
    <mergeCell ref="A1138:F1138"/>
    <mergeCell ref="A1139:F1139"/>
    <mergeCell ref="A1140:F1140"/>
    <mergeCell ref="A1141:F1141"/>
    <mergeCell ref="A1142:G1142"/>
    <mergeCell ref="A1146:F1146"/>
    <mergeCell ref="A1132:F1132"/>
    <mergeCell ref="A1133:F1133"/>
    <mergeCell ref="A1134:F1134"/>
    <mergeCell ref="A1135:F1135"/>
    <mergeCell ref="A1136:F1136"/>
    <mergeCell ref="A1137:F1137"/>
    <mergeCell ref="A1122:F1122"/>
    <mergeCell ref="A1123:F1123"/>
    <mergeCell ref="A1124:F1124"/>
    <mergeCell ref="A1125:F1125"/>
    <mergeCell ref="A1126:F1126"/>
    <mergeCell ref="A1127:G1127"/>
    <mergeCell ref="A1113:G1113"/>
    <mergeCell ref="A1117:F1117"/>
    <mergeCell ref="A1118:F1118"/>
    <mergeCell ref="A1119:F1119"/>
    <mergeCell ref="A1120:F1120"/>
    <mergeCell ref="A1121:F1121"/>
    <mergeCell ref="A1107:F1107"/>
    <mergeCell ref="A1108:F1108"/>
    <mergeCell ref="A1109:F1109"/>
    <mergeCell ref="A1110:F1110"/>
    <mergeCell ref="A1111:F1111"/>
    <mergeCell ref="A1112:F1112"/>
    <mergeCell ref="A1098:F1098"/>
    <mergeCell ref="A1099:G1099"/>
    <mergeCell ref="A1103:F1103"/>
    <mergeCell ref="A1104:F1104"/>
    <mergeCell ref="A1105:F1105"/>
    <mergeCell ref="A1106:F1106"/>
    <mergeCell ref="A1092:F1092"/>
    <mergeCell ref="A1093:F1093"/>
    <mergeCell ref="A1094:F1094"/>
    <mergeCell ref="A1095:F1095"/>
    <mergeCell ref="A1096:F1096"/>
    <mergeCell ref="A1097:F1097"/>
    <mergeCell ref="A1083:F1083"/>
    <mergeCell ref="A1084:F1084"/>
    <mergeCell ref="A1085:G1085"/>
    <mergeCell ref="A1089:F1089"/>
    <mergeCell ref="A1090:F1090"/>
    <mergeCell ref="A1091:F1091"/>
    <mergeCell ref="A1077:F1077"/>
    <mergeCell ref="A1078:F1078"/>
    <mergeCell ref="A1079:F1079"/>
    <mergeCell ref="A1080:F1080"/>
    <mergeCell ref="A1081:F1081"/>
    <mergeCell ref="A1082:F1082"/>
    <mergeCell ref="A1069:F1069"/>
    <mergeCell ref="A1070:G1070"/>
    <mergeCell ref="B1071:G1071"/>
    <mergeCell ref="B1072:G1072"/>
    <mergeCell ref="A1075:F1075"/>
    <mergeCell ref="A1076:F1076"/>
    <mergeCell ref="A1063:F1063"/>
    <mergeCell ref="A1064:F1064"/>
    <mergeCell ref="A1065:F1065"/>
    <mergeCell ref="A1066:F1066"/>
    <mergeCell ref="A1067:F1067"/>
    <mergeCell ref="A1068:F1068"/>
    <mergeCell ref="A1052:F1052"/>
    <mergeCell ref="A1053:F1053"/>
    <mergeCell ref="A1054:G1054"/>
    <mergeCell ref="A1060:F1060"/>
    <mergeCell ref="A1061:F1061"/>
    <mergeCell ref="A1062:F1062"/>
    <mergeCell ref="A1046:F1046"/>
    <mergeCell ref="A1047:F1047"/>
    <mergeCell ref="A1048:F1048"/>
    <mergeCell ref="A1049:F1049"/>
    <mergeCell ref="A1050:F1050"/>
    <mergeCell ref="A1051:F1051"/>
    <mergeCell ref="A1034:F1034"/>
    <mergeCell ref="A1035:F1035"/>
    <mergeCell ref="A1036:F1036"/>
    <mergeCell ref="A1037:G1037"/>
    <mergeCell ref="A1044:F1044"/>
    <mergeCell ref="A1045:F1045"/>
    <mergeCell ref="A1028:F1028"/>
    <mergeCell ref="A1029:F1029"/>
    <mergeCell ref="A1030:F1030"/>
    <mergeCell ref="A1031:F1031"/>
    <mergeCell ref="A1032:F1032"/>
    <mergeCell ref="A1033:F1033"/>
    <mergeCell ref="A1016:F1016"/>
    <mergeCell ref="A1017:F1017"/>
    <mergeCell ref="A1018:F1018"/>
    <mergeCell ref="A1019:F1019"/>
    <mergeCell ref="A1020:G1020"/>
    <mergeCell ref="A1027:F1027"/>
    <mergeCell ref="A1010:F1010"/>
    <mergeCell ref="A1011:F1011"/>
    <mergeCell ref="A1012:F1012"/>
    <mergeCell ref="A1013:F1013"/>
    <mergeCell ref="A1014:F1014"/>
    <mergeCell ref="A1015:F1015"/>
    <mergeCell ref="A1000:F1000"/>
    <mergeCell ref="A1001:F1001"/>
    <mergeCell ref="A1002:F1002"/>
    <mergeCell ref="A1003:F1003"/>
    <mergeCell ref="A1004:G1004"/>
    <mergeCell ref="B1005:G1005"/>
    <mergeCell ref="A994:F994"/>
    <mergeCell ref="A995:F995"/>
    <mergeCell ref="A996:F996"/>
    <mergeCell ref="A997:F997"/>
    <mergeCell ref="A998:F998"/>
    <mergeCell ref="A999:F999"/>
    <mergeCell ref="A982:F982"/>
    <mergeCell ref="A983:F983"/>
    <mergeCell ref="A984:F984"/>
    <mergeCell ref="A985:F985"/>
    <mergeCell ref="A986:F986"/>
    <mergeCell ref="A987:G987"/>
    <mergeCell ref="A971:G971"/>
    <mergeCell ref="A977:F977"/>
    <mergeCell ref="A978:F978"/>
    <mergeCell ref="A979:F979"/>
    <mergeCell ref="A980:F980"/>
    <mergeCell ref="A981:F981"/>
    <mergeCell ref="A965:F965"/>
    <mergeCell ref="A966:F966"/>
    <mergeCell ref="A967:F967"/>
    <mergeCell ref="A968:F968"/>
    <mergeCell ref="A969:F969"/>
    <mergeCell ref="A970:F970"/>
    <mergeCell ref="A955:F955"/>
    <mergeCell ref="A956:G956"/>
    <mergeCell ref="A961:F961"/>
    <mergeCell ref="A962:F962"/>
    <mergeCell ref="A963:F963"/>
    <mergeCell ref="A964:F964"/>
    <mergeCell ref="A949:F949"/>
    <mergeCell ref="A950:F950"/>
    <mergeCell ref="A951:F951"/>
    <mergeCell ref="A952:F952"/>
    <mergeCell ref="A953:F953"/>
    <mergeCell ref="A954:F954"/>
    <mergeCell ref="A939:F939"/>
    <mergeCell ref="A940:F940"/>
    <mergeCell ref="A941:G941"/>
    <mergeCell ref="A946:F946"/>
    <mergeCell ref="A947:F947"/>
    <mergeCell ref="A948:F948"/>
    <mergeCell ref="A933:F933"/>
    <mergeCell ref="A934:F934"/>
    <mergeCell ref="A935:F935"/>
    <mergeCell ref="A936:F936"/>
    <mergeCell ref="A937:F937"/>
    <mergeCell ref="A938:F938"/>
    <mergeCell ref="A923:F923"/>
    <mergeCell ref="A924:F924"/>
    <mergeCell ref="A925:F925"/>
    <mergeCell ref="A926:G926"/>
    <mergeCell ref="A931:F931"/>
    <mergeCell ref="A932:F932"/>
    <mergeCell ref="A917:F917"/>
    <mergeCell ref="A918:F918"/>
    <mergeCell ref="A919:F919"/>
    <mergeCell ref="A920:F920"/>
    <mergeCell ref="A921:F921"/>
    <mergeCell ref="A922:F922"/>
    <mergeCell ref="A904:F904"/>
    <mergeCell ref="A905:F905"/>
    <mergeCell ref="A906:F906"/>
    <mergeCell ref="A907:F907"/>
    <mergeCell ref="A908:G908"/>
    <mergeCell ref="A916:F916"/>
    <mergeCell ref="A898:F898"/>
    <mergeCell ref="A899:F899"/>
    <mergeCell ref="A900:F900"/>
    <mergeCell ref="A901:F901"/>
    <mergeCell ref="A902:F902"/>
    <mergeCell ref="A903:F903"/>
    <mergeCell ref="A888:F888"/>
    <mergeCell ref="A889:F889"/>
    <mergeCell ref="A890:F890"/>
    <mergeCell ref="A891:F891"/>
    <mergeCell ref="A892:F892"/>
    <mergeCell ref="A893:G893"/>
    <mergeCell ref="B874:G874"/>
    <mergeCell ref="A883:F883"/>
    <mergeCell ref="A884:F884"/>
    <mergeCell ref="A885:F885"/>
    <mergeCell ref="A886:F886"/>
    <mergeCell ref="A887:F887"/>
    <mergeCell ref="A868:F868"/>
    <mergeCell ref="A869:F869"/>
    <mergeCell ref="A870:F870"/>
    <mergeCell ref="A871:F871"/>
    <mergeCell ref="A872:F872"/>
    <mergeCell ref="A873:G873"/>
    <mergeCell ref="A857:G857"/>
    <mergeCell ref="A863:F863"/>
    <mergeCell ref="A864:F864"/>
    <mergeCell ref="A865:F865"/>
    <mergeCell ref="A866:F866"/>
    <mergeCell ref="A867:F867"/>
    <mergeCell ref="A851:F851"/>
    <mergeCell ref="A852:F852"/>
    <mergeCell ref="A853:F853"/>
    <mergeCell ref="A854:F854"/>
    <mergeCell ref="A855:F855"/>
    <mergeCell ref="A856:F856"/>
    <mergeCell ref="A840:F840"/>
    <mergeCell ref="A841:G841"/>
    <mergeCell ref="A847:F847"/>
    <mergeCell ref="A848:F848"/>
    <mergeCell ref="A849:F849"/>
    <mergeCell ref="A850:F850"/>
    <mergeCell ref="A834:F834"/>
    <mergeCell ref="A835:F835"/>
    <mergeCell ref="A836:F836"/>
    <mergeCell ref="A837:F837"/>
    <mergeCell ref="A838:F838"/>
    <mergeCell ref="A839:F839"/>
    <mergeCell ref="A824:F824"/>
    <mergeCell ref="A825:F825"/>
    <mergeCell ref="A826:G826"/>
    <mergeCell ref="A831:F831"/>
    <mergeCell ref="A832:F832"/>
    <mergeCell ref="A833:F833"/>
    <mergeCell ref="A818:F818"/>
    <mergeCell ref="A819:F819"/>
    <mergeCell ref="A820:F820"/>
    <mergeCell ref="A821:F821"/>
    <mergeCell ref="A822:F822"/>
    <mergeCell ref="A823:F823"/>
    <mergeCell ref="A808:F808"/>
    <mergeCell ref="A809:F809"/>
    <mergeCell ref="A810:F810"/>
    <mergeCell ref="A811:G811"/>
    <mergeCell ref="A816:F816"/>
    <mergeCell ref="A817:F817"/>
    <mergeCell ref="A802:F802"/>
    <mergeCell ref="A803:F803"/>
    <mergeCell ref="A804:F804"/>
    <mergeCell ref="A805:F805"/>
    <mergeCell ref="A806:F806"/>
    <mergeCell ref="A807:F807"/>
    <mergeCell ref="A792:F792"/>
    <mergeCell ref="A793:F793"/>
    <mergeCell ref="A794:F794"/>
    <mergeCell ref="A795:F795"/>
    <mergeCell ref="A796:G796"/>
    <mergeCell ref="A801:F801"/>
    <mergeCell ref="A786:F786"/>
    <mergeCell ref="A787:F787"/>
    <mergeCell ref="A788:F788"/>
    <mergeCell ref="A789:F789"/>
    <mergeCell ref="A790:F790"/>
    <mergeCell ref="A791:F791"/>
    <mergeCell ref="A776:F776"/>
    <mergeCell ref="A777:F777"/>
    <mergeCell ref="A778:F778"/>
    <mergeCell ref="A779:F779"/>
    <mergeCell ref="A780:F780"/>
    <mergeCell ref="A781:G781"/>
    <mergeCell ref="B765:G765"/>
    <mergeCell ref="A771:F771"/>
    <mergeCell ref="A772:F772"/>
    <mergeCell ref="A773:F773"/>
    <mergeCell ref="A774:F774"/>
    <mergeCell ref="A775:F775"/>
    <mergeCell ref="A759:F759"/>
    <mergeCell ref="A760:F760"/>
    <mergeCell ref="A761:F761"/>
    <mergeCell ref="A762:F762"/>
    <mergeCell ref="A763:F763"/>
    <mergeCell ref="A764:G764"/>
    <mergeCell ref="B749:G749"/>
    <mergeCell ref="A754:F754"/>
    <mergeCell ref="A755:F755"/>
    <mergeCell ref="A756:F756"/>
    <mergeCell ref="A757:F757"/>
    <mergeCell ref="A758:F758"/>
    <mergeCell ref="A743:F743"/>
    <mergeCell ref="A744:F744"/>
    <mergeCell ref="A745:F745"/>
    <mergeCell ref="A746:F746"/>
    <mergeCell ref="A747:F747"/>
    <mergeCell ref="A748:G748"/>
    <mergeCell ref="A731:G731"/>
    <mergeCell ref="A738:F738"/>
    <mergeCell ref="A739:F739"/>
    <mergeCell ref="A740:F740"/>
    <mergeCell ref="A741:F741"/>
    <mergeCell ref="A742:F742"/>
    <mergeCell ref="A725:F725"/>
    <mergeCell ref="A726:F726"/>
    <mergeCell ref="A727:F727"/>
    <mergeCell ref="A728:F728"/>
    <mergeCell ref="A729:F729"/>
    <mergeCell ref="A730:F730"/>
    <mergeCell ref="A712:F712"/>
    <mergeCell ref="A713:G713"/>
    <mergeCell ref="A721:F721"/>
    <mergeCell ref="A722:F722"/>
    <mergeCell ref="A723:F723"/>
    <mergeCell ref="A724:F724"/>
    <mergeCell ref="A706:F706"/>
    <mergeCell ref="A707:F707"/>
    <mergeCell ref="A708:F708"/>
    <mergeCell ref="A709:F709"/>
    <mergeCell ref="A710:F710"/>
    <mergeCell ref="A711:F711"/>
    <mergeCell ref="A694:F694"/>
    <mergeCell ref="A695:G695"/>
    <mergeCell ref="B696:G696"/>
    <mergeCell ref="A703:F703"/>
    <mergeCell ref="A704:F704"/>
    <mergeCell ref="A705:F705"/>
    <mergeCell ref="A688:F688"/>
    <mergeCell ref="A689:F689"/>
    <mergeCell ref="A690:F690"/>
    <mergeCell ref="A691:F691"/>
    <mergeCell ref="A692:F692"/>
    <mergeCell ref="A693:F693"/>
    <mergeCell ref="A674:F674"/>
    <mergeCell ref="A675:G675"/>
    <mergeCell ref="B676:G676"/>
    <mergeCell ref="A685:F685"/>
    <mergeCell ref="A686:F686"/>
    <mergeCell ref="A687:F687"/>
    <mergeCell ref="A668:F668"/>
    <mergeCell ref="A669:F669"/>
    <mergeCell ref="A670:F670"/>
    <mergeCell ref="A671:F671"/>
    <mergeCell ref="A672:F672"/>
    <mergeCell ref="A673:F673"/>
    <mergeCell ref="A659:F659"/>
    <mergeCell ref="A660:F660"/>
    <mergeCell ref="A661:G661"/>
    <mergeCell ref="A665:F665"/>
    <mergeCell ref="A666:F666"/>
    <mergeCell ref="A667:F667"/>
    <mergeCell ref="A653:F653"/>
    <mergeCell ref="A654:F654"/>
    <mergeCell ref="A655:F655"/>
    <mergeCell ref="A656:F656"/>
    <mergeCell ref="A657:F657"/>
    <mergeCell ref="A658:F658"/>
    <mergeCell ref="A643:F643"/>
    <mergeCell ref="A644:F644"/>
    <mergeCell ref="A645:F645"/>
    <mergeCell ref="A646:G646"/>
    <mergeCell ref="A651:F651"/>
    <mergeCell ref="A652:F652"/>
    <mergeCell ref="A637:F637"/>
    <mergeCell ref="A638:F638"/>
    <mergeCell ref="A639:F639"/>
    <mergeCell ref="A640:F640"/>
    <mergeCell ref="A641:F641"/>
    <mergeCell ref="A642:F642"/>
    <mergeCell ref="A628:F628"/>
    <mergeCell ref="A629:F629"/>
    <mergeCell ref="A630:F630"/>
    <mergeCell ref="A631:F631"/>
    <mergeCell ref="A632:G632"/>
    <mergeCell ref="A636:F636"/>
    <mergeCell ref="A622:F622"/>
    <mergeCell ref="A623:F623"/>
    <mergeCell ref="A624:F624"/>
    <mergeCell ref="A625:F625"/>
    <mergeCell ref="A626:F626"/>
    <mergeCell ref="A627:F627"/>
    <mergeCell ref="A613:F613"/>
    <mergeCell ref="A614:F614"/>
    <mergeCell ref="A615:F615"/>
    <mergeCell ref="A616:F616"/>
    <mergeCell ref="A617:F617"/>
    <mergeCell ref="A618:G618"/>
    <mergeCell ref="A604:G604"/>
    <mergeCell ref="A608:F608"/>
    <mergeCell ref="A609:F609"/>
    <mergeCell ref="A610:F610"/>
    <mergeCell ref="A611:F611"/>
    <mergeCell ref="A612:F612"/>
    <mergeCell ref="A598:F598"/>
    <mergeCell ref="A599:F599"/>
    <mergeCell ref="A600:F600"/>
    <mergeCell ref="A601:F601"/>
    <mergeCell ref="A602:F602"/>
    <mergeCell ref="A603:F603"/>
    <mergeCell ref="B590:G590"/>
    <mergeCell ref="B591:G591"/>
    <mergeCell ref="A594:F594"/>
    <mergeCell ref="A595:F595"/>
    <mergeCell ref="A596:F596"/>
    <mergeCell ref="A597:F597"/>
    <mergeCell ref="A584:F584"/>
    <mergeCell ref="A585:F585"/>
    <mergeCell ref="A586:F586"/>
    <mergeCell ref="A587:F587"/>
    <mergeCell ref="A588:F588"/>
    <mergeCell ref="A589:G589"/>
    <mergeCell ref="A573:G573"/>
    <mergeCell ref="A579:F579"/>
    <mergeCell ref="A580:F580"/>
    <mergeCell ref="A581:F581"/>
    <mergeCell ref="A582:F582"/>
    <mergeCell ref="A583:F583"/>
    <mergeCell ref="A567:F567"/>
    <mergeCell ref="A568:F568"/>
    <mergeCell ref="A569:F569"/>
    <mergeCell ref="A570:F570"/>
    <mergeCell ref="A571:F571"/>
    <mergeCell ref="A572:F572"/>
    <mergeCell ref="A555:F555"/>
    <mergeCell ref="A556:G556"/>
    <mergeCell ref="A563:F563"/>
    <mergeCell ref="A564:F564"/>
    <mergeCell ref="A565:F565"/>
    <mergeCell ref="A566:F566"/>
    <mergeCell ref="A549:F549"/>
    <mergeCell ref="A550:F550"/>
    <mergeCell ref="A551:F551"/>
    <mergeCell ref="A552:F552"/>
    <mergeCell ref="A553:F553"/>
    <mergeCell ref="A554:F554"/>
    <mergeCell ref="A537:F537"/>
    <mergeCell ref="A538:F538"/>
    <mergeCell ref="A539:G539"/>
    <mergeCell ref="A546:F546"/>
    <mergeCell ref="A547:F547"/>
    <mergeCell ref="A548:F548"/>
    <mergeCell ref="A531:F531"/>
    <mergeCell ref="A532:F532"/>
    <mergeCell ref="A533:F533"/>
    <mergeCell ref="A534:F534"/>
    <mergeCell ref="A535:F535"/>
    <mergeCell ref="A536:F536"/>
    <mergeCell ref="A521:F521"/>
    <mergeCell ref="A522:F522"/>
    <mergeCell ref="A523:G523"/>
    <mergeCell ref="B524:G524"/>
    <mergeCell ref="A529:F529"/>
    <mergeCell ref="A530:F530"/>
    <mergeCell ref="A515:F515"/>
    <mergeCell ref="A516:F516"/>
    <mergeCell ref="A517:F517"/>
    <mergeCell ref="A518:F518"/>
    <mergeCell ref="A519:F519"/>
    <mergeCell ref="A520:F520"/>
    <mergeCell ref="A503:F503"/>
    <mergeCell ref="A504:F504"/>
    <mergeCell ref="A505:F505"/>
    <mergeCell ref="A506:G506"/>
    <mergeCell ref="A513:F513"/>
    <mergeCell ref="A514:F514"/>
    <mergeCell ref="A497:F497"/>
    <mergeCell ref="A498:F498"/>
    <mergeCell ref="A499:F499"/>
    <mergeCell ref="A500:F500"/>
    <mergeCell ref="A501:F501"/>
    <mergeCell ref="A502:F502"/>
    <mergeCell ref="A486:F486"/>
    <mergeCell ref="A487:F487"/>
    <mergeCell ref="A488:F488"/>
    <mergeCell ref="A489:F489"/>
    <mergeCell ref="A490:G490"/>
    <mergeCell ref="A496:F496"/>
    <mergeCell ref="A480:F480"/>
    <mergeCell ref="A481:F481"/>
    <mergeCell ref="A482:F482"/>
    <mergeCell ref="A483:F483"/>
    <mergeCell ref="A484:F484"/>
    <mergeCell ref="A485:F485"/>
    <mergeCell ref="A470:F470"/>
    <mergeCell ref="A471:F471"/>
    <mergeCell ref="A472:F472"/>
    <mergeCell ref="A473:F473"/>
    <mergeCell ref="A474:F474"/>
    <mergeCell ref="A475:G475"/>
    <mergeCell ref="A460:G460"/>
    <mergeCell ref="A465:F465"/>
    <mergeCell ref="A466:F466"/>
    <mergeCell ref="A467:F467"/>
    <mergeCell ref="A468:F468"/>
    <mergeCell ref="A469:F469"/>
    <mergeCell ref="A454:F454"/>
    <mergeCell ref="A455:F455"/>
    <mergeCell ref="A456:F456"/>
    <mergeCell ref="A457:F457"/>
    <mergeCell ref="A458:F458"/>
    <mergeCell ref="A459:F459"/>
    <mergeCell ref="A444:F444"/>
    <mergeCell ref="A445:G445"/>
    <mergeCell ref="A450:F450"/>
    <mergeCell ref="A451:F451"/>
    <mergeCell ref="A452:F452"/>
    <mergeCell ref="A453:F453"/>
    <mergeCell ref="A438:F438"/>
    <mergeCell ref="A439:F439"/>
    <mergeCell ref="A440:F440"/>
    <mergeCell ref="A441:F441"/>
    <mergeCell ref="A442:F442"/>
    <mergeCell ref="A443:F443"/>
    <mergeCell ref="A425:F425"/>
    <mergeCell ref="A426:F426"/>
    <mergeCell ref="A427:G427"/>
    <mergeCell ref="A435:F435"/>
    <mergeCell ref="A436:F436"/>
    <mergeCell ref="A437:F437"/>
    <mergeCell ref="A419:F419"/>
    <mergeCell ref="A420:F420"/>
    <mergeCell ref="A421:F421"/>
    <mergeCell ref="A422:F422"/>
    <mergeCell ref="A423:F423"/>
    <mergeCell ref="A424:F424"/>
    <mergeCell ref="A409:F409"/>
    <mergeCell ref="A410:F410"/>
    <mergeCell ref="A411:F411"/>
    <mergeCell ref="A412:G412"/>
    <mergeCell ref="A417:F417"/>
    <mergeCell ref="A418:F418"/>
    <mergeCell ref="A403:F403"/>
    <mergeCell ref="A404:F404"/>
    <mergeCell ref="A405:F405"/>
    <mergeCell ref="A406:F406"/>
    <mergeCell ref="A407:F407"/>
    <mergeCell ref="A408:F408"/>
    <mergeCell ref="A389:F389"/>
    <mergeCell ref="A390:F390"/>
    <mergeCell ref="A391:F391"/>
    <mergeCell ref="A392:G392"/>
    <mergeCell ref="B393:G393"/>
    <mergeCell ref="A402:F402"/>
    <mergeCell ref="A383:F383"/>
    <mergeCell ref="A384:F384"/>
    <mergeCell ref="A385:F385"/>
    <mergeCell ref="A386:F386"/>
    <mergeCell ref="A387:F387"/>
    <mergeCell ref="A388:F388"/>
    <mergeCell ref="A372:F372"/>
    <mergeCell ref="A373:F373"/>
    <mergeCell ref="A374:F374"/>
    <mergeCell ref="A375:F375"/>
    <mergeCell ref="A376:G376"/>
    <mergeCell ref="A382:F382"/>
    <mergeCell ref="A366:F366"/>
    <mergeCell ref="A367:F367"/>
    <mergeCell ref="A368:F368"/>
    <mergeCell ref="A369:F369"/>
    <mergeCell ref="A370:F370"/>
    <mergeCell ref="A371:F371"/>
    <mergeCell ref="A355:F355"/>
    <mergeCell ref="A356:F356"/>
    <mergeCell ref="A357:F357"/>
    <mergeCell ref="A358:F358"/>
    <mergeCell ref="A359:F359"/>
    <mergeCell ref="A360:G360"/>
    <mergeCell ref="A345:G345"/>
    <mergeCell ref="A350:F350"/>
    <mergeCell ref="A351:F351"/>
    <mergeCell ref="A352:F352"/>
    <mergeCell ref="A353:F353"/>
    <mergeCell ref="A354:F354"/>
    <mergeCell ref="A339:F339"/>
    <mergeCell ref="A340:F340"/>
    <mergeCell ref="A341:F341"/>
    <mergeCell ref="A342:F342"/>
    <mergeCell ref="A343:F343"/>
    <mergeCell ref="A344:F344"/>
    <mergeCell ref="A329:F329"/>
    <mergeCell ref="A330:G330"/>
    <mergeCell ref="A335:F335"/>
    <mergeCell ref="A336:F336"/>
    <mergeCell ref="A337:F337"/>
    <mergeCell ref="A338:F338"/>
    <mergeCell ref="A323:F323"/>
    <mergeCell ref="A324:F324"/>
    <mergeCell ref="A325:F325"/>
    <mergeCell ref="A326:F326"/>
    <mergeCell ref="A327:F327"/>
    <mergeCell ref="A328:F328"/>
    <mergeCell ref="A313:F313"/>
    <mergeCell ref="A314:F314"/>
    <mergeCell ref="A315:G315"/>
    <mergeCell ref="A320:F320"/>
    <mergeCell ref="A321:F321"/>
    <mergeCell ref="A322:F322"/>
    <mergeCell ref="A307:F307"/>
    <mergeCell ref="A308:F308"/>
    <mergeCell ref="A309:F309"/>
    <mergeCell ref="A310:F310"/>
    <mergeCell ref="A311:F311"/>
    <mergeCell ref="A312:F312"/>
    <mergeCell ref="A297:F297"/>
    <mergeCell ref="A298:F298"/>
    <mergeCell ref="A299:F299"/>
    <mergeCell ref="A300:G300"/>
    <mergeCell ref="A305:F305"/>
    <mergeCell ref="A306:F306"/>
    <mergeCell ref="A291:F291"/>
    <mergeCell ref="A292:F292"/>
    <mergeCell ref="A293:F293"/>
    <mergeCell ref="A294:F294"/>
    <mergeCell ref="A295:F295"/>
    <mergeCell ref="A296:F296"/>
    <mergeCell ref="A280:F280"/>
    <mergeCell ref="A281:F281"/>
    <mergeCell ref="A282:F282"/>
    <mergeCell ref="A283:G283"/>
    <mergeCell ref="B284:G284"/>
    <mergeCell ref="A290:F290"/>
    <mergeCell ref="A274:F274"/>
    <mergeCell ref="A275:F275"/>
    <mergeCell ref="A276:F276"/>
    <mergeCell ref="A277:F277"/>
    <mergeCell ref="A278:F278"/>
    <mergeCell ref="A279:F279"/>
    <mergeCell ref="A264:F264"/>
    <mergeCell ref="A265:F265"/>
    <mergeCell ref="A266:F266"/>
    <mergeCell ref="A267:F267"/>
    <mergeCell ref="A268:G268"/>
    <mergeCell ref="A273:F273"/>
    <mergeCell ref="A258:F258"/>
    <mergeCell ref="A259:F259"/>
    <mergeCell ref="A260:F260"/>
    <mergeCell ref="A261:F261"/>
    <mergeCell ref="A262:F262"/>
    <mergeCell ref="A263:F263"/>
    <mergeCell ref="A248:F248"/>
    <mergeCell ref="A249:F249"/>
    <mergeCell ref="A250:F250"/>
    <mergeCell ref="A251:F251"/>
    <mergeCell ref="A252:F252"/>
    <mergeCell ref="A253:G253"/>
    <mergeCell ref="A238:G238"/>
    <mergeCell ref="A243:F243"/>
    <mergeCell ref="A244:F244"/>
    <mergeCell ref="A245:F245"/>
    <mergeCell ref="A246:F246"/>
    <mergeCell ref="A247:F247"/>
    <mergeCell ref="A232:F232"/>
    <mergeCell ref="A233:F233"/>
    <mergeCell ref="A234:F234"/>
    <mergeCell ref="A235:F235"/>
    <mergeCell ref="A236:F236"/>
    <mergeCell ref="A237:F237"/>
    <mergeCell ref="A219:G219"/>
    <mergeCell ref="B220:G220"/>
    <mergeCell ref="A228:F228"/>
    <mergeCell ref="A229:F229"/>
    <mergeCell ref="A230:F230"/>
    <mergeCell ref="A231:F231"/>
    <mergeCell ref="A213:F213"/>
    <mergeCell ref="A214:F214"/>
    <mergeCell ref="A215:F215"/>
    <mergeCell ref="A216:F216"/>
    <mergeCell ref="A217:F217"/>
    <mergeCell ref="A218:F218"/>
    <mergeCell ref="A192:F192"/>
    <mergeCell ref="A193:G193"/>
    <mergeCell ref="A209:F209"/>
    <mergeCell ref="A210:F210"/>
    <mergeCell ref="A211:F211"/>
    <mergeCell ref="A212:F212"/>
    <mergeCell ref="A186:F186"/>
    <mergeCell ref="A187:F187"/>
    <mergeCell ref="A188:F188"/>
    <mergeCell ref="A189:F189"/>
    <mergeCell ref="A190:F190"/>
    <mergeCell ref="A191:F191"/>
    <mergeCell ref="A178:F178"/>
    <mergeCell ref="A179:F179"/>
    <mergeCell ref="A180:G180"/>
    <mergeCell ref="A183:F183"/>
    <mergeCell ref="A184:F184"/>
    <mergeCell ref="A185:F185"/>
    <mergeCell ref="A172:F172"/>
    <mergeCell ref="A173:F173"/>
    <mergeCell ref="A174:F174"/>
    <mergeCell ref="A175:F175"/>
    <mergeCell ref="A176:F176"/>
    <mergeCell ref="A177:F177"/>
    <mergeCell ref="A160:F160"/>
    <mergeCell ref="A161:F161"/>
    <mergeCell ref="A162:F162"/>
    <mergeCell ref="A163:G163"/>
    <mergeCell ref="A170:F170"/>
    <mergeCell ref="A171:F171"/>
    <mergeCell ref="A154:F154"/>
    <mergeCell ref="A155:F155"/>
    <mergeCell ref="A156:F156"/>
    <mergeCell ref="A157:F157"/>
    <mergeCell ref="A158:F158"/>
    <mergeCell ref="A159:F159"/>
    <mergeCell ref="A141:F141"/>
    <mergeCell ref="A142:F142"/>
    <mergeCell ref="A143:F143"/>
    <mergeCell ref="A144:F144"/>
    <mergeCell ref="A145:G145"/>
    <mergeCell ref="A153:F153"/>
    <mergeCell ref="A135:F135"/>
    <mergeCell ref="A136:F136"/>
    <mergeCell ref="A137:F137"/>
    <mergeCell ref="A138:F138"/>
    <mergeCell ref="A139:F139"/>
    <mergeCell ref="A140:F140"/>
    <mergeCell ref="A123:F123"/>
    <mergeCell ref="A124:F124"/>
    <mergeCell ref="A125:F125"/>
    <mergeCell ref="A126:F126"/>
    <mergeCell ref="A127:G127"/>
    <mergeCell ref="B128:G128"/>
    <mergeCell ref="A117:F117"/>
    <mergeCell ref="A118:F118"/>
    <mergeCell ref="A119:F119"/>
    <mergeCell ref="A120:F120"/>
    <mergeCell ref="A121:F121"/>
    <mergeCell ref="A122:F122"/>
    <mergeCell ref="A103:F103"/>
    <mergeCell ref="A104:F104"/>
    <mergeCell ref="A105:F105"/>
    <mergeCell ref="A106:F106"/>
    <mergeCell ref="A107:G107"/>
    <mergeCell ref="B108:G108"/>
    <mergeCell ref="A97:F97"/>
    <mergeCell ref="A98:F98"/>
    <mergeCell ref="A99:F99"/>
    <mergeCell ref="A100:F100"/>
    <mergeCell ref="A101:F101"/>
    <mergeCell ref="A102:F102"/>
    <mergeCell ref="A88:F88"/>
    <mergeCell ref="A89:F89"/>
    <mergeCell ref="A90:F90"/>
    <mergeCell ref="A91:F91"/>
    <mergeCell ref="A92:F92"/>
    <mergeCell ref="A93:G93"/>
    <mergeCell ref="A78:G78"/>
    <mergeCell ref="A83:F83"/>
    <mergeCell ref="A84:F84"/>
    <mergeCell ref="A85:F85"/>
    <mergeCell ref="A86:F86"/>
    <mergeCell ref="A87:F87"/>
    <mergeCell ref="A72:F72"/>
    <mergeCell ref="A73:F73"/>
    <mergeCell ref="A74:F74"/>
    <mergeCell ref="A75:F75"/>
    <mergeCell ref="A76:F76"/>
    <mergeCell ref="A77:F77"/>
    <mergeCell ref="A63:F63"/>
    <mergeCell ref="A64:G64"/>
    <mergeCell ref="A68:F68"/>
    <mergeCell ref="A69:F69"/>
    <mergeCell ref="A70:F70"/>
    <mergeCell ref="A71:F71"/>
    <mergeCell ref="A57:F57"/>
    <mergeCell ref="A58:F58"/>
    <mergeCell ref="A59:F59"/>
    <mergeCell ref="A60:F60"/>
    <mergeCell ref="A61:F61"/>
    <mergeCell ref="A62:F62"/>
    <mergeCell ref="A48:F48"/>
    <mergeCell ref="A49:F49"/>
    <mergeCell ref="A50:G50"/>
    <mergeCell ref="A54:F54"/>
    <mergeCell ref="A55:F55"/>
    <mergeCell ref="A56:F56"/>
    <mergeCell ref="A42:F42"/>
    <mergeCell ref="A43:F43"/>
    <mergeCell ref="A44:F44"/>
    <mergeCell ref="A45:F45"/>
    <mergeCell ref="A46:F46"/>
    <mergeCell ref="A47:F47"/>
    <mergeCell ref="A33:F33"/>
    <mergeCell ref="A34:F34"/>
    <mergeCell ref="A35:F35"/>
    <mergeCell ref="A36:G36"/>
    <mergeCell ref="A40:F40"/>
    <mergeCell ref="A41:F41"/>
    <mergeCell ref="B4:F4"/>
    <mergeCell ref="B5:E5"/>
    <mergeCell ref="F5:G5"/>
    <mergeCell ref="A6:G6"/>
    <mergeCell ref="B8:G8"/>
    <mergeCell ref="B9:G9"/>
    <mergeCell ref="A1:G1"/>
    <mergeCell ref="B3:D3"/>
    <mergeCell ref="E3:G3"/>
    <mergeCell ref="A27:F27"/>
    <mergeCell ref="A28:F28"/>
    <mergeCell ref="A29:F29"/>
    <mergeCell ref="A30:F30"/>
    <mergeCell ref="A31:F31"/>
    <mergeCell ref="A32:F32"/>
    <mergeCell ref="A18:F18"/>
    <mergeCell ref="A19:F19"/>
    <mergeCell ref="A20:F20"/>
    <mergeCell ref="A21:F21"/>
    <mergeCell ref="A22:G22"/>
    <mergeCell ref="A26:F26"/>
    <mergeCell ref="A12:F12"/>
    <mergeCell ref="A13:F13"/>
    <mergeCell ref="A14:F14"/>
    <mergeCell ref="A15:F15"/>
    <mergeCell ref="A16:F16"/>
    <mergeCell ref="A17:F17"/>
  </mergeCells>
  <pageMargins left="0.27559055118110237" right="0.19685039370078741" top="1.1811023622047245" bottom="0.78740157480314965" header="0.19685039370078741" footer="0.19685039370078741"/>
  <pageSetup paperSize="9" scale="96" orientation="portrait" verticalDpi="0" r:id="rId1"/>
  <headerFooter>
    <oddHeader>&amp;L&amp;G&amp;RRT COMÉRCIO DE MATERIAIS E SERVIÇO DE CONSTRUÇÃO LTDA-ME
CNPJ: 07.857.759/0001-34
Insc. Municipal: 11375201</oddHeader>
    <oddFooter>&amp;CAv. Darcy Vargas, Nº607, Centro Comercial, loja 08. CEP:69050-020– Manaus – Amazonas
E-mail: rtconstrutora2018@gmail.com – Contato: 92 3025-1706 / 92 99357-6116
&amp;RPágina &amp;P de &amp;N</oddFooter>
  </headerFooter>
  <rowBreaks count="1" manualBreakCount="1">
    <brk id="877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2FA73-3D4B-402C-98DB-E1BB97CD2F0D}">
  <dimension ref="A3:G48"/>
  <sheetViews>
    <sheetView showGridLines="0" view="pageBreakPreview" topLeftCell="A4" zoomScale="60" zoomScaleNormal="100" workbookViewId="0">
      <selection activeCell="J55" sqref="J55"/>
    </sheetView>
  </sheetViews>
  <sheetFormatPr defaultRowHeight="14.4"/>
  <cols>
    <col min="1" max="1" width="5.109375" customWidth="1"/>
    <col min="2" max="2" width="32.21875" customWidth="1"/>
    <col min="3" max="3" width="12.44140625" customWidth="1"/>
    <col min="4" max="4" width="13" customWidth="1"/>
    <col min="5" max="5" width="12.33203125" customWidth="1"/>
    <col min="6" max="6" width="6.6640625" customWidth="1"/>
    <col min="7" max="7" width="11.88671875" customWidth="1"/>
  </cols>
  <sheetData>
    <row r="3" spans="1:7" s="19" customFormat="1"/>
    <row r="4" spans="1:7" s="19" customFormat="1"/>
    <row r="5" spans="1:7" s="19" customFormat="1">
      <c r="A5" s="145" t="s">
        <v>410</v>
      </c>
      <c r="B5" s="145"/>
      <c r="C5" s="145"/>
      <c r="D5" s="145"/>
      <c r="E5" s="145"/>
      <c r="F5" s="145"/>
      <c r="G5" s="145"/>
    </row>
    <row r="6" spans="1:7" ht="3" customHeight="1"/>
    <row r="7" spans="1:7">
      <c r="A7" s="20"/>
      <c r="B7" s="20" t="s">
        <v>395</v>
      </c>
      <c r="C7" s="20" t="s">
        <v>396</v>
      </c>
      <c r="D7" s="20" t="s">
        <v>397</v>
      </c>
      <c r="E7" s="20" t="s">
        <v>398</v>
      </c>
      <c r="F7" s="20" t="s">
        <v>399</v>
      </c>
      <c r="G7" s="20" t="s">
        <v>400</v>
      </c>
    </row>
    <row r="8" spans="1:7">
      <c r="A8" s="143">
        <v>1</v>
      </c>
      <c r="B8" s="144" t="s">
        <v>401</v>
      </c>
      <c r="C8" s="21">
        <f>G8*25%</f>
        <v>21512.7425</v>
      </c>
      <c r="D8" s="21">
        <f>G8*30%</f>
        <v>25815.291000000001</v>
      </c>
      <c r="E8" s="21">
        <f>G8*45%</f>
        <v>38722.936500000003</v>
      </c>
      <c r="F8" s="137">
        <v>0.26895619635732815</v>
      </c>
      <c r="G8" s="141">
        <f>sintética!I52</f>
        <v>86050.97</v>
      </c>
    </row>
    <row r="9" spans="1:7" ht="4.8" customHeight="1">
      <c r="A9" s="143"/>
      <c r="B9" s="144"/>
      <c r="C9" s="22"/>
      <c r="D9" s="22"/>
      <c r="E9" s="22"/>
      <c r="F9" s="137"/>
      <c r="G9" s="141"/>
    </row>
    <row r="10" spans="1:7" ht="6" customHeight="1">
      <c r="A10" s="143"/>
      <c r="B10" s="144"/>
      <c r="C10" s="23"/>
      <c r="D10" s="23"/>
      <c r="E10" s="23"/>
      <c r="F10" s="137"/>
      <c r="G10" s="141"/>
    </row>
    <row r="11" spans="1:7">
      <c r="A11" s="143">
        <v>2</v>
      </c>
      <c r="B11" s="144" t="s">
        <v>402</v>
      </c>
      <c r="C11" s="24">
        <f>G11*25%</f>
        <v>7764.3624999999993</v>
      </c>
      <c r="D11" s="24">
        <f>G11*60%</f>
        <v>18634.469999999998</v>
      </c>
      <c r="E11" s="24">
        <f>G11*15%</f>
        <v>4658.6174999999994</v>
      </c>
      <c r="F11" s="137">
        <v>9.7144629951655348E-2</v>
      </c>
      <c r="G11" s="141">
        <f>sintética!I90</f>
        <v>31057.449999999997</v>
      </c>
    </row>
    <row r="12" spans="1:7" ht="4.8" customHeight="1">
      <c r="A12" s="143"/>
      <c r="B12" s="144"/>
      <c r="C12" s="25"/>
      <c r="D12" s="25"/>
      <c r="E12" s="25"/>
      <c r="F12" s="137"/>
      <c r="G12" s="141"/>
    </row>
    <row r="13" spans="1:7" ht="6" customHeight="1">
      <c r="A13" s="143"/>
      <c r="B13" s="144"/>
      <c r="C13" s="24"/>
      <c r="D13" s="24"/>
      <c r="E13" s="24"/>
      <c r="F13" s="137"/>
      <c r="G13" s="141"/>
    </row>
    <row r="14" spans="1:7">
      <c r="A14" s="143">
        <v>3</v>
      </c>
      <c r="B14" s="144" t="s">
        <v>92</v>
      </c>
      <c r="C14" s="24">
        <f>G14*25%</f>
        <v>14356.097499999998</v>
      </c>
      <c r="D14" s="24">
        <f>G14*30%</f>
        <v>17227.316999999995</v>
      </c>
      <c r="E14" s="24">
        <f>G14*45%</f>
        <v>25840.975499999997</v>
      </c>
      <c r="F14" s="137">
        <v>0.17950149725718514</v>
      </c>
      <c r="G14" s="141">
        <f>sintética!I130</f>
        <v>57424.389999999992</v>
      </c>
    </row>
    <row r="15" spans="1:7" ht="4.8" customHeight="1">
      <c r="A15" s="143"/>
      <c r="B15" s="144"/>
      <c r="C15" s="25"/>
      <c r="D15" s="25"/>
      <c r="E15" s="25"/>
      <c r="F15" s="137"/>
      <c r="G15" s="141"/>
    </row>
    <row r="16" spans="1:7" ht="6" customHeight="1">
      <c r="A16" s="143"/>
      <c r="B16" s="144"/>
      <c r="C16" s="24"/>
      <c r="D16" s="24"/>
      <c r="E16" s="24"/>
      <c r="F16" s="137"/>
      <c r="G16" s="141"/>
    </row>
    <row r="17" spans="1:7">
      <c r="A17" s="143">
        <v>4</v>
      </c>
      <c r="B17" s="144" t="s">
        <v>403</v>
      </c>
      <c r="C17" s="24">
        <f>G17*25%</f>
        <v>6331.7099999999991</v>
      </c>
      <c r="D17" s="24">
        <f>G17*60%</f>
        <v>15196.103999999998</v>
      </c>
      <c r="E17" s="24">
        <f>G17*15%</f>
        <v>3799.0259999999994</v>
      </c>
      <c r="F17" s="137">
        <v>7.9246781961452836E-2</v>
      </c>
      <c r="G17" s="141">
        <f>sintética!I170</f>
        <v>25326.839999999997</v>
      </c>
    </row>
    <row r="18" spans="1:7" ht="4.8" customHeight="1">
      <c r="A18" s="143"/>
      <c r="B18" s="144"/>
      <c r="C18" s="25"/>
      <c r="D18" s="25"/>
      <c r="E18" s="25"/>
      <c r="F18" s="137"/>
      <c r="G18" s="141"/>
    </row>
    <row r="19" spans="1:7" ht="6" customHeight="1">
      <c r="A19" s="143"/>
      <c r="B19" s="144"/>
      <c r="C19" s="24"/>
      <c r="D19" s="24"/>
      <c r="E19" s="24"/>
      <c r="F19" s="137"/>
      <c r="G19" s="141"/>
    </row>
    <row r="20" spans="1:7">
      <c r="A20" s="143">
        <v>5</v>
      </c>
      <c r="B20" s="144" t="s">
        <v>96</v>
      </c>
      <c r="C20" s="24">
        <f>G20*30%</f>
        <v>7127.927999999999</v>
      </c>
      <c r="D20" s="24">
        <f>G20*70%</f>
        <v>16631.831999999999</v>
      </c>
      <c r="E20" s="142"/>
      <c r="F20" s="137">
        <v>7.4647083291244296E-2</v>
      </c>
      <c r="G20" s="141">
        <f>sintética!I194</f>
        <v>23759.759999999998</v>
      </c>
    </row>
    <row r="21" spans="1:7" ht="4.8" customHeight="1">
      <c r="A21" s="143"/>
      <c r="B21" s="144"/>
      <c r="C21" s="25"/>
      <c r="D21" s="25"/>
      <c r="E21" s="142"/>
      <c r="F21" s="137"/>
      <c r="G21" s="141"/>
    </row>
    <row r="22" spans="1:7" ht="6" customHeight="1">
      <c r="A22" s="143"/>
      <c r="B22" s="144"/>
      <c r="C22" s="24"/>
      <c r="D22" s="24"/>
      <c r="E22" s="142"/>
      <c r="F22" s="137"/>
      <c r="G22" s="141"/>
    </row>
    <row r="23" spans="1:7">
      <c r="A23" s="143">
        <v>6</v>
      </c>
      <c r="B23" s="144" t="s">
        <v>404</v>
      </c>
      <c r="C23" s="24">
        <f>G23*30%</f>
        <v>5649.2939999999999</v>
      </c>
      <c r="D23" s="24">
        <f>G23*70%</f>
        <v>13181.686</v>
      </c>
      <c r="E23" s="142"/>
      <c r="F23" s="137">
        <v>5.9103622135196453E-2</v>
      </c>
      <c r="G23" s="141">
        <f>sintética!I217</f>
        <v>18830.98</v>
      </c>
    </row>
    <row r="24" spans="1:7" ht="4.8" customHeight="1">
      <c r="A24" s="143"/>
      <c r="B24" s="144"/>
      <c r="C24" s="25"/>
      <c r="D24" s="25"/>
      <c r="E24" s="142"/>
      <c r="F24" s="137"/>
      <c r="G24" s="141"/>
    </row>
    <row r="25" spans="1:7" ht="6" customHeight="1">
      <c r="A25" s="143"/>
      <c r="B25" s="144"/>
      <c r="C25" s="24"/>
      <c r="D25" s="24"/>
      <c r="E25" s="142"/>
      <c r="F25" s="137"/>
      <c r="G25" s="141"/>
    </row>
    <row r="26" spans="1:7">
      <c r="A26" s="143">
        <v>7</v>
      </c>
      <c r="B26" s="144" t="s">
        <v>405</v>
      </c>
      <c r="C26" s="142"/>
      <c r="D26" s="142"/>
      <c r="E26" s="24">
        <f>G26*100%</f>
        <v>7133.1900000000005</v>
      </c>
      <c r="F26" s="137">
        <v>2.2347460923966722E-2</v>
      </c>
      <c r="G26" s="141">
        <f>sintética!I231</f>
        <v>7133.1900000000005</v>
      </c>
    </row>
    <row r="27" spans="1:7" ht="4.8" customHeight="1">
      <c r="A27" s="143"/>
      <c r="B27" s="144"/>
      <c r="C27" s="142"/>
      <c r="D27" s="142"/>
      <c r="E27" s="26"/>
      <c r="F27" s="137"/>
      <c r="G27" s="141"/>
    </row>
    <row r="28" spans="1:7" ht="6" customHeight="1">
      <c r="A28" s="143"/>
      <c r="B28" s="144"/>
      <c r="C28" s="142"/>
      <c r="D28" s="142"/>
      <c r="E28" s="24"/>
      <c r="F28" s="137"/>
      <c r="G28" s="141"/>
    </row>
    <row r="29" spans="1:7">
      <c r="A29" s="143">
        <v>8</v>
      </c>
      <c r="B29" s="144" t="s">
        <v>113</v>
      </c>
      <c r="C29" s="142"/>
      <c r="D29" s="142"/>
      <c r="E29" s="24">
        <f>G29*100%</f>
        <v>450.91999999999996</v>
      </c>
      <c r="F29" s="137">
        <v>1.4099658807353469E-3</v>
      </c>
      <c r="G29" s="141">
        <f>sintética!I238</f>
        <v>450.91999999999996</v>
      </c>
    </row>
    <row r="30" spans="1:7" ht="4.8" customHeight="1">
      <c r="A30" s="143"/>
      <c r="B30" s="144"/>
      <c r="C30" s="142"/>
      <c r="D30" s="142"/>
      <c r="E30" s="25"/>
      <c r="F30" s="137"/>
      <c r="G30" s="141"/>
    </row>
    <row r="31" spans="1:7" ht="6" customHeight="1">
      <c r="A31" s="143"/>
      <c r="B31" s="144"/>
      <c r="C31" s="142"/>
      <c r="D31" s="142"/>
      <c r="E31" s="24"/>
      <c r="F31" s="137"/>
      <c r="G31" s="141"/>
    </row>
    <row r="32" spans="1:7">
      <c r="A32" s="143">
        <v>9</v>
      </c>
      <c r="B32" s="144" t="s">
        <v>406</v>
      </c>
      <c r="C32" s="142"/>
      <c r="D32" s="24">
        <f>G32*100%</f>
        <v>5995.18</v>
      </c>
      <c r="E32" s="142"/>
      <c r="F32" s="137">
        <v>1.8686104643542596E-2</v>
      </c>
      <c r="G32" s="141">
        <f>sintética!I258</f>
        <v>5995.18</v>
      </c>
    </row>
    <row r="33" spans="1:7" ht="4.8" customHeight="1">
      <c r="A33" s="143"/>
      <c r="B33" s="144"/>
      <c r="C33" s="142"/>
      <c r="D33" s="25"/>
      <c r="E33" s="142"/>
      <c r="F33" s="137"/>
      <c r="G33" s="141"/>
    </row>
    <row r="34" spans="1:7" ht="6" customHeight="1">
      <c r="A34" s="143"/>
      <c r="B34" s="144"/>
      <c r="C34" s="142"/>
      <c r="D34" s="24"/>
      <c r="E34" s="142"/>
      <c r="F34" s="137"/>
      <c r="G34" s="141"/>
    </row>
    <row r="35" spans="1:7">
      <c r="A35" s="143">
        <v>10</v>
      </c>
      <c r="B35" s="144" t="s">
        <v>123</v>
      </c>
      <c r="C35" s="24">
        <f>G35*15%</f>
        <v>3499.7429999999999</v>
      </c>
      <c r="D35" s="24">
        <f>G35*25%</f>
        <v>5832.9049999999997</v>
      </c>
      <c r="E35" s="24">
        <f>G35*60%</f>
        <v>13998.972</v>
      </c>
      <c r="F35" s="137">
        <v>6.8267435094506279E-2</v>
      </c>
      <c r="G35" s="141">
        <f>sintética!I274</f>
        <v>23331.62</v>
      </c>
    </row>
    <row r="36" spans="1:7" ht="4.8" customHeight="1">
      <c r="A36" s="143"/>
      <c r="B36" s="144"/>
      <c r="C36" s="25"/>
      <c r="D36" s="25"/>
      <c r="E36" s="25"/>
      <c r="F36" s="137"/>
      <c r="G36" s="141"/>
    </row>
    <row r="37" spans="1:7" ht="6" customHeight="1">
      <c r="A37" s="143"/>
      <c r="B37" s="144"/>
      <c r="C37" s="24"/>
      <c r="D37" s="24"/>
      <c r="E37" s="24"/>
      <c r="F37" s="137"/>
      <c r="G37" s="141"/>
    </row>
    <row r="38" spans="1:7">
      <c r="A38" s="143">
        <v>11</v>
      </c>
      <c r="B38" s="144" t="s">
        <v>155</v>
      </c>
      <c r="C38" s="24">
        <f>G38*70%</f>
        <v>7653.0509999999995</v>
      </c>
      <c r="D38" s="142"/>
      <c r="E38" s="24">
        <f>G38*30%</f>
        <v>3279.8789999999999</v>
      </c>
      <c r="F38" s="137">
        <v>3.4122030008590348E-2</v>
      </c>
      <c r="G38" s="141">
        <f>sintética!I280</f>
        <v>10932.93</v>
      </c>
    </row>
    <row r="39" spans="1:7" ht="4.8" customHeight="1">
      <c r="A39" s="143"/>
      <c r="B39" s="144"/>
      <c r="C39" s="25"/>
      <c r="D39" s="142"/>
      <c r="E39" s="25"/>
      <c r="F39" s="137"/>
      <c r="G39" s="141"/>
    </row>
    <row r="40" spans="1:7" ht="6" customHeight="1">
      <c r="A40" s="143"/>
      <c r="B40" s="144"/>
      <c r="C40" s="24"/>
      <c r="D40" s="142"/>
      <c r="E40" s="24"/>
      <c r="F40" s="137"/>
      <c r="G40" s="141"/>
    </row>
    <row r="41" spans="1:7">
      <c r="A41" s="143">
        <v>12</v>
      </c>
      <c r="B41" s="144" t="s">
        <v>167</v>
      </c>
      <c r="C41" s="142"/>
      <c r="D41" s="24">
        <f>G41*50%</f>
        <v>2607.44</v>
      </c>
      <c r="E41" s="24">
        <f>G41*50%</f>
        <v>2607.44</v>
      </c>
      <c r="F41" s="137">
        <v>1.6438001364102731E-2</v>
      </c>
      <c r="G41" s="141">
        <f>sintética!I285</f>
        <v>5214.88</v>
      </c>
    </row>
    <row r="42" spans="1:7" ht="4.8" customHeight="1">
      <c r="A42" s="143"/>
      <c r="B42" s="144"/>
      <c r="C42" s="142"/>
      <c r="D42" s="25"/>
      <c r="E42" s="25"/>
      <c r="F42" s="137"/>
      <c r="G42" s="141"/>
    </row>
    <row r="43" spans="1:7" ht="6" customHeight="1">
      <c r="A43" s="143"/>
      <c r="B43" s="144"/>
      <c r="C43" s="142"/>
      <c r="D43" s="24"/>
      <c r="E43" s="24"/>
      <c r="F43" s="137"/>
      <c r="G43" s="141"/>
    </row>
    <row r="44" spans="1:7">
      <c r="A44" s="143">
        <v>13</v>
      </c>
      <c r="B44" s="144" t="s">
        <v>179</v>
      </c>
      <c r="C44" s="24">
        <f>G44*25%</f>
        <v>7272.93</v>
      </c>
      <c r="D44" s="24">
        <f>G44*40%</f>
        <v>11636.688000000002</v>
      </c>
      <c r="E44" s="24">
        <f>G44*35%</f>
        <v>10182.101999999999</v>
      </c>
      <c r="F44" s="137">
        <v>8.0129191130493882E-2</v>
      </c>
      <c r="G44" s="141">
        <f>sintética!H287</f>
        <v>29091.72</v>
      </c>
    </row>
    <row r="45" spans="1:7" ht="4.8" customHeight="1">
      <c r="A45" s="143"/>
      <c r="B45" s="144"/>
      <c r="C45" s="22"/>
      <c r="D45" s="22"/>
      <c r="E45" s="22"/>
      <c r="F45" s="137"/>
      <c r="G45" s="141"/>
    </row>
    <row r="46" spans="1:7" ht="6" customHeight="1">
      <c r="A46" s="143"/>
      <c r="B46" s="144"/>
      <c r="C46" s="23"/>
      <c r="D46" s="23"/>
      <c r="E46" s="23"/>
      <c r="F46" s="137"/>
      <c r="G46" s="141"/>
    </row>
    <row r="47" spans="1:7">
      <c r="A47" s="140"/>
      <c r="B47" s="23" t="s">
        <v>400</v>
      </c>
      <c r="C47" s="21">
        <f>SUM(C8:C46)</f>
        <v>81167.858500000002</v>
      </c>
      <c r="D47" s="21">
        <f t="shared" ref="D47:E47" si="0">SUM(D8:D46)</f>
        <v>132758.91299999997</v>
      </c>
      <c r="E47" s="21">
        <f t="shared" si="0"/>
        <v>110674.0585</v>
      </c>
      <c r="F47" s="137">
        <v>1.0000000000000004</v>
      </c>
      <c r="G47" s="139">
        <f>SUM(G8:G46)</f>
        <v>324600.83000000007</v>
      </c>
    </row>
    <row r="48" spans="1:7">
      <c r="A48" s="140"/>
      <c r="B48" s="23" t="s">
        <v>407</v>
      </c>
      <c r="C48" s="21">
        <f>C47</f>
        <v>81167.858500000002</v>
      </c>
      <c r="D48" s="21">
        <f>D47+C48</f>
        <v>213926.77149999997</v>
      </c>
      <c r="E48" s="21">
        <f>E47+D48</f>
        <v>324600.82999999996</v>
      </c>
      <c r="F48" s="138"/>
      <c r="G48" s="139"/>
    </row>
  </sheetData>
  <mergeCells count="66">
    <mergeCell ref="A5:G5"/>
    <mergeCell ref="G23:G25"/>
    <mergeCell ref="F8:F10"/>
    <mergeCell ref="G8:G10"/>
    <mergeCell ref="F11:F13"/>
    <mergeCell ref="G11:G13"/>
    <mergeCell ref="F14:F16"/>
    <mergeCell ref="F17:F19"/>
    <mergeCell ref="G14:G16"/>
    <mergeCell ref="G17:G19"/>
    <mergeCell ref="G20:G22"/>
    <mergeCell ref="B44:B46"/>
    <mergeCell ref="B8:B10"/>
    <mergeCell ref="A38:A40"/>
    <mergeCell ref="A41:A43"/>
    <mergeCell ref="A44:A46"/>
    <mergeCell ref="B11:B13"/>
    <mergeCell ref="B14:B16"/>
    <mergeCell ref="B17:B19"/>
    <mergeCell ref="B20:B22"/>
    <mergeCell ref="B23:B25"/>
    <mergeCell ref="B26:B28"/>
    <mergeCell ref="B29:B31"/>
    <mergeCell ref="A20:A22"/>
    <mergeCell ref="A23:A25"/>
    <mergeCell ref="A8:A10"/>
    <mergeCell ref="A11:A13"/>
    <mergeCell ref="A14:A16"/>
    <mergeCell ref="A17:A19"/>
    <mergeCell ref="B38:B40"/>
    <mergeCell ref="F35:F37"/>
    <mergeCell ref="F38:F40"/>
    <mergeCell ref="E32:E34"/>
    <mergeCell ref="C26:C28"/>
    <mergeCell ref="D26:D28"/>
    <mergeCell ref="E20:E22"/>
    <mergeCell ref="F20:F22"/>
    <mergeCell ref="E23:E25"/>
    <mergeCell ref="F23:F25"/>
    <mergeCell ref="B32:B34"/>
    <mergeCell ref="B35:B37"/>
    <mergeCell ref="C29:C31"/>
    <mergeCell ref="D29:D31"/>
    <mergeCell ref="F41:F43"/>
    <mergeCell ref="A26:A28"/>
    <mergeCell ref="A29:A31"/>
    <mergeCell ref="A32:A34"/>
    <mergeCell ref="A35:A37"/>
    <mergeCell ref="B41:B43"/>
    <mergeCell ref="C32:C34"/>
    <mergeCell ref="F47:F48"/>
    <mergeCell ref="G47:G48"/>
    <mergeCell ref="A47:A48"/>
    <mergeCell ref="F44:F46"/>
    <mergeCell ref="G26:G28"/>
    <mergeCell ref="G29:G31"/>
    <mergeCell ref="G32:G34"/>
    <mergeCell ref="G35:G37"/>
    <mergeCell ref="G38:G40"/>
    <mergeCell ref="G41:G43"/>
    <mergeCell ref="G44:G46"/>
    <mergeCell ref="D38:D40"/>
    <mergeCell ref="C41:C43"/>
    <mergeCell ref="F26:F28"/>
    <mergeCell ref="F29:F31"/>
    <mergeCell ref="F32:F34"/>
  </mergeCells>
  <pageMargins left="0.51181102362204722" right="0.51181102362204722" top="1.5" bottom="1" header="0.31496062992125984" footer="0.31496062992125984"/>
  <pageSetup paperSize="9" scale="98" orientation="portrait" verticalDpi="0" r:id="rId1"/>
  <headerFooter>
    <oddHeader xml:space="preserve">&amp;L&amp;G&amp;RRT COMÉRCIO DE MATERIAIS E SERVIÇO DE CONSTRUÇÃO LTDA-ME
CNPJ: 07.857.759/0001-34
Insc. Municipal: 11375201
</oddHeader>
    <oddFooter xml:space="preserve">&amp;CAv. Darcy Vargas, Nº607, Centro Comercial, loja 08. CEP:69050-020– Manaus – Amazonas
E-mail: rtconstrutora2018@gmail.com – Contato: 92 3025-1706 / 92 99357-6116
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B53D6-0B9A-41FA-8301-99DB86C02466}">
  <dimension ref="A1:D40"/>
  <sheetViews>
    <sheetView showGridLines="0" view="pageBreakPreview" zoomScale="60" zoomScaleNormal="100" workbookViewId="0">
      <selection activeCell="J15" sqref="J15"/>
    </sheetView>
  </sheetViews>
  <sheetFormatPr defaultRowHeight="14.4"/>
  <cols>
    <col min="1" max="1" width="14" customWidth="1"/>
    <col min="2" max="2" width="31" customWidth="1"/>
    <col min="3" max="3" width="14.44140625" customWidth="1"/>
    <col min="4" max="4" width="13.109375" customWidth="1"/>
  </cols>
  <sheetData>
    <row r="1" spans="1:4" s="19" customFormat="1"/>
    <row r="2" spans="1:4">
      <c r="A2" s="155"/>
      <c r="B2" s="156"/>
      <c r="C2" s="156"/>
      <c r="D2" s="157"/>
    </row>
    <row r="3" spans="1:4">
      <c r="A3" s="159" t="s">
        <v>411</v>
      </c>
      <c r="B3" s="160"/>
      <c r="C3" s="160"/>
      <c r="D3" s="158"/>
    </row>
    <row r="4" spans="1:4">
      <c r="A4" s="161"/>
      <c r="B4" s="161"/>
      <c r="C4" s="161"/>
      <c r="D4" s="161"/>
    </row>
    <row r="5" spans="1:4">
      <c r="A5" s="152" t="s">
        <v>412</v>
      </c>
      <c r="B5" s="153"/>
      <c r="C5" s="153"/>
      <c r="D5" s="154"/>
    </row>
    <row r="6" spans="1:4">
      <c r="A6" s="60" t="s">
        <v>413</v>
      </c>
      <c r="B6" s="61" t="s">
        <v>414</v>
      </c>
      <c r="C6" s="62"/>
      <c r="D6" s="63"/>
    </row>
    <row r="7" spans="1:4">
      <c r="A7" s="148" t="s">
        <v>415</v>
      </c>
      <c r="B7" s="149"/>
      <c r="C7" s="64">
        <v>6.0699999999999997E-2</v>
      </c>
      <c r="D7" s="65"/>
    </row>
    <row r="8" spans="1:4">
      <c r="A8" s="66"/>
      <c r="B8" s="67" t="s">
        <v>416</v>
      </c>
      <c r="C8" s="68">
        <v>0.04</v>
      </c>
      <c r="D8" s="65"/>
    </row>
    <row r="9" spans="1:4">
      <c r="A9" s="66"/>
      <c r="B9" s="67" t="s">
        <v>417</v>
      </c>
      <c r="C9" s="68">
        <v>8.0000000000000002E-3</v>
      </c>
      <c r="D9" s="65"/>
    </row>
    <row r="10" spans="1:4">
      <c r="A10" s="66"/>
      <c r="B10" s="67" t="s">
        <v>418</v>
      </c>
      <c r="C10" s="68">
        <v>1.2699999999999999E-2</v>
      </c>
      <c r="D10" s="65"/>
    </row>
    <row r="11" spans="1:4">
      <c r="A11" s="148" t="s">
        <v>419</v>
      </c>
      <c r="B11" s="149"/>
      <c r="C11" s="64">
        <v>1.23E-2</v>
      </c>
      <c r="D11" s="69"/>
    </row>
    <row r="12" spans="1:4">
      <c r="A12" s="148" t="s">
        <v>420</v>
      </c>
      <c r="B12" s="149"/>
      <c r="C12" s="64">
        <v>7.3999999999999996E-2</v>
      </c>
      <c r="D12" s="69"/>
    </row>
    <row r="13" spans="1:4">
      <c r="A13" s="148" t="s">
        <v>421</v>
      </c>
      <c r="B13" s="149"/>
      <c r="C13" s="64">
        <v>5.6500000000000002E-2</v>
      </c>
      <c r="D13" s="65"/>
    </row>
    <row r="14" spans="1:4">
      <c r="A14" s="66"/>
      <c r="B14" s="70" t="s">
        <v>422</v>
      </c>
      <c r="C14" s="68">
        <v>6.4999999999999997E-3</v>
      </c>
      <c r="D14" s="65"/>
    </row>
    <row r="15" spans="1:4">
      <c r="A15" s="66"/>
      <c r="B15" s="70" t="s">
        <v>423</v>
      </c>
      <c r="C15" s="68">
        <v>0.03</v>
      </c>
      <c r="D15" s="65"/>
    </row>
    <row r="16" spans="1:4">
      <c r="A16" s="66"/>
      <c r="B16" s="70" t="s">
        <v>424</v>
      </c>
      <c r="C16" s="68">
        <v>0.02</v>
      </c>
      <c r="D16" s="65"/>
    </row>
    <row r="17" spans="1:4">
      <c r="A17" s="71"/>
      <c r="B17" s="72" t="s">
        <v>425</v>
      </c>
      <c r="C17" s="73">
        <v>0</v>
      </c>
      <c r="D17" s="74"/>
    </row>
    <row r="18" spans="1:4">
      <c r="A18" s="75"/>
      <c r="B18" s="76"/>
      <c r="C18" s="77"/>
      <c r="D18" s="78"/>
    </row>
    <row r="19" spans="1:4">
      <c r="A19" s="79"/>
      <c r="B19" s="80"/>
      <c r="C19" s="81">
        <v>22.23</v>
      </c>
      <c r="D19" s="65"/>
    </row>
    <row r="20" spans="1:4">
      <c r="A20" s="82"/>
      <c r="B20" s="83"/>
      <c r="C20" s="84"/>
      <c r="D20" s="85"/>
    </row>
    <row r="21" spans="1:4">
      <c r="A21" s="151"/>
      <c r="B21" s="151"/>
      <c r="C21" s="151"/>
      <c r="D21" s="151"/>
    </row>
    <row r="22" spans="1:4">
      <c r="A22" s="152" t="s">
        <v>426</v>
      </c>
      <c r="B22" s="153"/>
      <c r="C22" s="153"/>
      <c r="D22" s="154"/>
    </row>
    <row r="23" spans="1:4">
      <c r="A23" s="86" t="s">
        <v>413</v>
      </c>
      <c r="B23" s="87" t="s">
        <v>414</v>
      </c>
      <c r="C23" s="88"/>
      <c r="D23" s="89"/>
    </row>
    <row r="24" spans="1:4">
      <c r="A24" s="146" t="s">
        <v>415</v>
      </c>
      <c r="B24" s="147"/>
      <c r="C24" s="90">
        <v>2.3599999999999999E-2</v>
      </c>
      <c r="D24" s="63"/>
    </row>
    <row r="25" spans="1:4">
      <c r="A25" s="66"/>
      <c r="B25" s="67" t="s">
        <v>416</v>
      </c>
      <c r="C25" s="68">
        <v>1.4999999999999999E-2</v>
      </c>
      <c r="D25" s="65"/>
    </row>
    <row r="26" spans="1:4">
      <c r="A26" s="66"/>
      <c r="B26" s="67" t="s">
        <v>417</v>
      </c>
      <c r="C26" s="68">
        <v>3.0000000000000001E-3</v>
      </c>
      <c r="D26" s="65"/>
    </row>
    <row r="27" spans="1:4">
      <c r="A27" s="66"/>
      <c r="B27" s="67" t="s">
        <v>427</v>
      </c>
      <c r="C27" s="68">
        <v>5.5999999999999999E-3</v>
      </c>
      <c r="D27" s="65"/>
    </row>
    <row r="28" spans="1:4">
      <c r="A28" s="148" t="s">
        <v>419</v>
      </c>
      <c r="B28" s="149"/>
      <c r="C28" s="64">
        <v>8.5000000000000006E-3</v>
      </c>
      <c r="D28" s="69"/>
    </row>
    <row r="29" spans="1:4">
      <c r="A29" s="148" t="s">
        <v>420</v>
      </c>
      <c r="B29" s="149"/>
      <c r="C29" s="64">
        <v>3.5000000000000003E-2</v>
      </c>
      <c r="D29" s="69"/>
    </row>
    <row r="30" spans="1:4">
      <c r="A30" s="148" t="s">
        <v>421</v>
      </c>
      <c r="B30" s="149"/>
      <c r="C30" s="64">
        <v>5.6500000000000002E-2</v>
      </c>
      <c r="D30" s="65"/>
    </row>
    <row r="31" spans="1:4">
      <c r="A31" s="66"/>
      <c r="B31" s="70" t="s">
        <v>422</v>
      </c>
      <c r="C31" s="68">
        <v>6.4999999999999997E-3</v>
      </c>
      <c r="D31" s="65"/>
    </row>
    <row r="32" spans="1:4">
      <c r="A32" s="66"/>
      <c r="B32" s="70" t="s">
        <v>423</v>
      </c>
      <c r="C32" s="68">
        <v>0.03</v>
      </c>
      <c r="D32" s="65"/>
    </row>
    <row r="33" spans="1:4">
      <c r="A33" s="66"/>
      <c r="B33" s="70" t="s">
        <v>424</v>
      </c>
      <c r="C33" s="68">
        <v>0.02</v>
      </c>
      <c r="D33" s="65"/>
    </row>
    <row r="34" spans="1:4">
      <c r="A34" s="71"/>
      <c r="B34" s="72" t="s">
        <v>425</v>
      </c>
      <c r="C34" s="73">
        <v>0</v>
      </c>
      <c r="D34" s="74"/>
    </row>
    <row r="35" spans="1:4">
      <c r="A35" s="75"/>
      <c r="B35" s="76"/>
      <c r="C35" s="77"/>
      <c r="D35" s="78"/>
    </row>
    <row r="36" spans="1:4">
      <c r="A36" s="79"/>
      <c r="B36" s="80"/>
      <c r="C36" s="81">
        <v>13.24</v>
      </c>
      <c r="D36" s="65"/>
    </row>
    <row r="37" spans="1:4">
      <c r="A37" s="82"/>
      <c r="B37" s="91"/>
      <c r="C37" s="84"/>
      <c r="D37" s="85"/>
    </row>
    <row r="38" spans="1:4" ht="36" customHeight="1">
      <c r="A38" s="150" t="s">
        <v>428</v>
      </c>
      <c r="B38" s="150"/>
      <c r="C38" s="150"/>
      <c r="D38" s="150"/>
    </row>
    <row r="40" spans="1:4" ht="15">
      <c r="B40" s="92"/>
    </row>
  </sheetData>
  <mergeCells count="16">
    <mergeCell ref="A22:D22"/>
    <mergeCell ref="A2:C2"/>
    <mergeCell ref="D2:D3"/>
    <mergeCell ref="A3:C3"/>
    <mergeCell ref="A4:D4"/>
    <mergeCell ref="A5:D5"/>
    <mergeCell ref="A7:B7"/>
    <mergeCell ref="A11:B11"/>
    <mergeCell ref="A12:B12"/>
    <mergeCell ref="A13:B13"/>
    <mergeCell ref="A21:D21"/>
    <mergeCell ref="A24:B24"/>
    <mergeCell ref="A28:B28"/>
    <mergeCell ref="A29:B29"/>
    <mergeCell ref="A30:B30"/>
    <mergeCell ref="A38:D38"/>
  </mergeCells>
  <printOptions horizontalCentered="1"/>
  <pageMargins left="0.51181102362204722" right="0.51181102362204722" top="1.33" bottom="0.97" header="0.31496062992125984" footer="0.31496062992125984"/>
  <pageSetup paperSize="9" orientation="portrait" verticalDpi="0" r:id="rId1"/>
  <headerFooter>
    <oddHeader xml:space="preserve">&amp;L&amp;G&amp;RRT COMÉRCIO DE MATERIAIS E SERVIÇO DE CONSTRUÇÃO LTDA-ME
CNPJ: 07.857.759/0001-34
Insc. Municipal: 11375201
</oddHeader>
    <oddFooter xml:space="preserve">&amp;CAv. Darcy Vargas, Nº607, Centro Comercial, loja 08. CEP:69050-020– Manaus – Amazonas
E-mail: rtconstrutora2018@gmail.com – Contato: 92 3025-1706 / 92 99357-6116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sintética</vt:lpstr>
      <vt:lpstr>Analitica</vt:lpstr>
      <vt:lpstr>CRONOGRAMA</vt:lpstr>
      <vt:lpstr>BDI</vt:lpstr>
      <vt:lpstr>Analitica!Area_de_impressao</vt:lpstr>
      <vt:lpstr>BDI!Area_de_impressao</vt:lpstr>
      <vt:lpstr>CRONOGRAMA!Area_de_impressao</vt:lpstr>
      <vt:lpstr>sintética!Area_de_impressao</vt:lpstr>
      <vt:lpstr>Analitica!Titulos_de_impressao</vt:lpstr>
      <vt:lpstr>sintética!Titulos_de_impressao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Igor Lima</dc:creator>
  <cp:lastModifiedBy>Igor Lima</cp:lastModifiedBy>
  <cp:lastPrinted>2019-01-02T00:31:35Z</cp:lastPrinted>
  <dcterms:created xsi:type="dcterms:W3CDTF">2019-01-01T20:28:48Z</dcterms:created>
  <dcterms:modified xsi:type="dcterms:W3CDTF">2019-01-02T13:14:20Z</dcterms:modified>
</cp:coreProperties>
</file>